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on-Public MidAmerican Transmission\MCCT\MCCT\ADIT 874 filing\"/>
    </mc:Choice>
  </mc:AlternateContent>
  <xr:revisionPtr revIDLastSave="0" documentId="13_ncr:1_{C2A390D7-C97F-40DD-BEF4-8F0A73845CEA}" xr6:coauthVersionLast="46" xr6:coauthVersionMax="46" xr10:uidLastSave="{00000000-0000-0000-0000-000000000000}"/>
  <bookViews>
    <workbookView xWindow="-120" yWindow="-120" windowWidth="29040" windowHeight="15840" xr2:uid="{B99F1E67-3970-40F9-A85A-A0D9BB084695}"/>
  </bookViews>
  <sheets>
    <sheet name="MCCT Comput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R" localSheetId="0">#REF!</definedName>
    <definedName name="\R">#REF!</definedName>
    <definedName name="\S" localSheetId="0">#REF!</definedName>
    <definedName name="\S">#REF!</definedName>
    <definedName name="\V" localSheetId="0">#REF!</definedName>
    <definedName name="\V">#REF!</definedName>
    <definedName name="_____dat1111">[2]Sheet1!$G$2:$G$29</definedName>
    <definedName name="____dat1111">[2]Sheet1!$G$2:$G$29</definedName>
    <definedName name="___dat1111">[2]Sheet1!$G$2:$G$29</definedName>
    <definedName name="__dat1111">[2]Sheet1!$G$2:$G$29</definedName>
    <definedName name="__tet12" localSheetId="0" hidden="1">{"assumptions",#N/A,FALSE,"Scenario 1";"valuation",#N/A,FALSE,"Scenario 1"}</definedName>
    <definedName name="__tet12" hidden="1">{"assumptions",#N/A,FALSE,"Scenario 1";"valuation",#N/A,FALSE,"Scenario 1"}</definedName>
    <definedName name="__tet5" localSheetId="0" hidden="1">{"assumptions",#N/A,FALSE,"Scenario 1";"valuation",#N/A,FALSE,"Scenario 1"}</definedName>
    <definedName name="__tet5" hidden="1">{"assumptions",#N/A,FALSE,"Scenario 1";"valuation",#N/A,FALSE,"Scenario 1"}</definedName>
    <definedName name="_1E_1">#N/A</definedName>
    <definedName name="_31_Dec_00" localSheetId="0">#REF!</definedName>
    <definedName name="_31_Dec_00">#REF!</definedName>
    <definedName name="_31_Jan_01" localSheetId="0">#REF!</definedName>
    <definedName name="_31_Jan_01">#REF!</definedName>
    <definedName name="_dat1111">[2]Sheet1!$G$2:$G$29</definedName>
    <definedName name="_FEB01" localSheetId="0" hidden="1">{#N/A,#N/A,FALSE,"EMPPAY"}</definedName>
    <definedName name="_FEB01" hidden="1">{#N/A,#N/A,FALSE,"EMPPAY"}</definedName>
    <definedName name="_Fill" hidden="1">#REF!</definedName>
    <definedName name="_JAN01" localSheetId="0" hidden="1">{#N/A,#N/A,FALSE,"EMPPAY"}</definedName>
    <definedName name="_JAN01" hidden="1">{#N/A,#N/A,FALSE,"EMPPAY"}</definedName>
    <definedName name="_JAN2001" localSheetId="0" hidden="1">{#N/A,#N/A,FALSE,"EMPPAY"}</definedName>
    <definedName name="_JAN2001" hidden="1">{#N/A,#N/A,FALSE,"EMPPAY"}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tet12" localSheetId="0" hidden="1">{"assumptions",#N/A,FALSE,"Scenario 1";"valuation",#N/A,FALSE,"Scenario 1"}</definedName>
    <definedName name="_tet12" hidden="1">{"assumptions",#N/A,FALSE,"Scenario 1";"valuation",#N/A,FALSE,"Scenario 1"}</definedName>
    <definedName name="_tet5" localSheetId="0" hidden="1">{"assumptions",#N/A,FALSE,"Scenario 1";"valuation",#N/A,FALSE,"Scenario 1"}</definedName>
    <definedName name="_tet5" hidden="1">{"assumptions",#N/A,FALSE,"Scenario 1";"valuation",#N/A,FALSE,"Scenario 1"}</definedName>
    <definedName name="a" localSheetId="0" hidden="1">{"LBO Summary",#N/A,FALSE,"Summary"}</definedName>
    <definedName name="a" hidden="1">{"LBO Summary",#N/A,FALSE,"Summary"}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AB_Addin5">"AAB_Description for addin 5,Description for addin 5,Description for addin 5,Description for addin 5,Description for addin 5,Description for addin 5"</definedName>
    <definedName name="AC_255">'[3]AC 255'!$A$1:$M$32</definedName>
    <definedName name="acc" localSheetId="0">#REF!</definedName>
    <definedName name="acc">#REF!</definedName>
    <definedName name="Acct_AZ_UNSG_By_Plant" localSheetId="0">#REF!</definedName>
    <definedName name="Acct_AZ_UNSG_By_Plant">#REF!</definedName>
    <definedName name="ACTDEM" localSheetId="0">#REF!</definedName>
    <definedName name="ACTDEM">#REF!</definedName>
    <definedName name="Actual">[4]Assumptions!$E$52</definedName>
    <definedName name="ACTUAL_DEMAND__KW" localSheetId="0">#REF!</definedName>
    <definedName name="ACTUAL_DEMAND__KW">#REF!</definedName>
    <definedName name="Actual_Net_Rev_Req" localSheetId="0">#REF!</definedName>
    <definedName name="Actual_Net_Rev_Req">#REF!</definedName>
    <definedName name="ADIT" localSheetId="0">#REF!</definedName>
    <definedName name="ADIT">#REF!</definedName>
    <definedName name="AEAlloc" localSheetId="0">#REF!</definedName>
    <definedName name="AEAlloc">#REF!</definedName>
    <definedName name="Alignment" hidden="1">"a1"</definedName>
    <definedName name="AllASS">[5]ALL!$B$25</definedName>
    <definedName name="ALLCGI">[5]ALL!$D$25</definedName>
    <definedName name="AllocationDate" localSheetId="0">#REF!</definedName>
    <definedName name="AllocationDate">#REF!</definedName>
    <definedName name="Allocators" localSheetId="0">#REF!</definedName>
    <definedName name="Allocators">#REF!</definedName>
    <definedName name="ALLRD">[5]ALL!$C$25</definedName>
    <definedName name="ALLSKP">[5]ALL!$E$25</definedName>
    <definedName name="anscount" hidden="1">1</definedName>
    <definedName name="APCFAC" localSheetId="0">#REF!</definedName>
    <definedName name="APCFAC">#REF!</definedName>
    <definedName name="APCLF" localSheetId="0">#REF!</definedName>
    <definedName name="APCLF">#REF!</definedName>
    <definedName name="APCMW" localSheetId="0">#REF!</definedName>
    <definedName name="APCMW">#REF!</definedName>
    <definedName name="APCMWH" localSheetId="0">#REF!</definedName>
    <definedName name="APCMWH">#REF!</definedName>
    <definedName name="AS2DocOpenMode" hidden="1">"AS2DocumentEdit"</definedName>
    <definedName name="B1P1" localSheetId="0">#REF!</definedName>
    <definedName name="B1P1">#REF!</definedName>
    <definedName name="BALANCE">'[6]MTHLY BAL.'!$A$6:$O$89</definedName>
    <definedName name="Balances" localSheetId="0">#REF!</definedName>
    <definedName name="Balances">#REF!</definedName>
    <definedName name="Basis_Points">[4]Assumptions!$H$15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BFAC" localSheetId="0">#REF!</definedName>
    <definedName name="BBFAC">#REF!</definedName>
    <definedName name="BBLF" localSheetId="0">#REF!</definedName>
    <definedName name="BBLF">#REF!</definedName>
    <definedName name="BBMW" localSheetId="0">#REF!</definedName>
    <definedName name="BBMW">#REF!</definedName>
    <definedName name="BBMWH" localSheetId="0">#REF!</definedName>
    <definedName name="BBMWH">#REF!</definedName>
    <definedName name="beg_CWIP">'[7]Input Page'!$E$14</definedName>
    <definedName name="bench" localSheetId="0">#REF!</definedName>
    <definedName name="bench">#REF!</definedName>
    <definedName name="BGS_Cost_Scenario">[4]Assumptions!$E$33</definedName>
    <definedName name="BGS_RFP">[4]Assumptions!$E$36</definedName>
    <definedName name="BILLED_HOURS" localSheetId="0">#REF!</definedName>
    <definedName name="BILLED_HOURS">#REF!</definedName>
    <definedName name="BILLING_DEMAND__KW" localSheetId="0">#REF!</definedName>
    <definedName name="BILLING_DEMAND__KW">#REF!</definedName>
    <definedName name="BLE_Close_Date">[8]Assumptions!$E$28</definedName>
    <definedName name="BPAAlloc" localSheetId="0">#REF!</definedName>
    <definedName name="BPAAlloc">#REF!</definedName>
    <definedName name="BPACustAlloc" localSheetId="0">#REF!</definedName>
    <definedName name="BPACustAlloc">#REF!</definedName>
    <definedName name="BPAGenAlloc" localSheetId="0">#REF!</definedName>
    <definedName name="BPAGenAlloc">#REF!</definedName>
    <definedName name="BPAGenHeader" localSheetId="0">#REF!</definedName>
    <definedName name="BPAGenHeader">#REF!</definedName>
    <definedName name="BRDMONTH" localSheetId="0">#REF!</definedName>
    <definedName name="BRDMONTH">#REF!</definedName>
    <definedName name="BRDMONTH12" localSheetId="0">#REF!</definedName>
    <definedName name="BRDMONTH12">#REF!</definedName>
    <definedName name="BRDQTR" localSheetId="0">#REF!</definedName>
    <definedName name="BRDQTR">#REF!</definedName>
    <definedName name="BRDYTD" localSheetId="0">#REF!</definedName>
    <definedName name="BRDYTD">#REF!</definedName>
    <definedName name="BRMAT" localSheetId="0">#REF!</definedName>
    <definedName name="BRMAT">#REF!</definedName>
    <definedName name="CAAAlloc" localSheetId="0">#REF!</definedName>
    <definedName name="CAAAlloc">#REF!</definedName>
    <definedName name="can" hidden="1">{#N/A,#N/A,FALSE,"O&amp;M by processes";#N/A,#N/A,FALSE,"Elec Act vs Bud";#N/A,#N/A,FALSE,"G&amp;A";#N/A,#N/A,FALSE,"BGS";#N/A,#N/A,FALSE,"Res Cost"}</definedName>
    <definedName name="CandAByCust" localSheetId="0">#REF!</definedName>
    <definedName name="CandAByCust">#REF!</definedName>
    <definedName name="CandAByFunc" localSheetId="0">#REF!</definedName>
    <definedName name="CandAByFunc">#REF!</definedName>
    <definedName name="cap" localSheetId="0">#REF!</definedName>
    <definedName name="cap">#REF!</definedName>
    <definedName name="cap_interest">'[7]Input Page'!$E$12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_KWH__GROSS" localSheetId="0">#REF!</definedName>
    <definedName name="CENTS_KWH__GROSS">#REF!</definedName>
    <definedName name="CENTS_KWH__NET" localSheetId="0">#REF!</definedName>
    <definedName name="CENTS_KWH__NET">#REF!</definedName>
    <definedName name="CEP_Amortization">'[8]JFJ-4 CEP Rate'!$A$28:$F$78</definedName>
    <definedName name="CH_COS" localSheetId="0">#REF!</definedName>
    <definedName name="CH_COS">#REF!</definedName>
    <definedName name="CITYM" localSheetId="0">#REF!</definedName>
    <definedName name="CITYM">#REF!</definedName>
    <definedName name="CITYS" localSheetId="0">#REF!</definedName>
    <definedName name="CITYS">#REF!</definedName>
    <definedName name="CITYST" localSheetId="0">#REF!</definedName>
    <definedName name="CITYST">#REF!</definedName>
    <definedName name="CITYT" localSheetId="0">#REF!</definedName>
    <definedName name="CITYT">#REF!</definedName>
    <definedName name="Class" localSheetId="0">#REF!</definedName>
    <definedName name="Class">#REF!</definedName>
    <definedName name="ClassCode" localSheetId="0">#REF!</definedName>
    <definedName name="ClassCode">#REF!</definedName>
    <definedName name="ClassCustomer" localSheetId="0">#REF!</definedName>
    <definedName name="ClassCustomer">#REF!</definedName>
    <definedName name="ClassDA" localSheetId="0">#REF!</definedName>
    <definedName name="ClassDA">#REF!</definedName>
    <definedName name="ClassFunction" localSheetId="0">#REF!</definedName>
    <definedName name="ClassFunction">#REF!</definedName>
    <definedName name="ClassMethod" localSheetId="0">#REF!</definedName>
    <definedName name="ClassMethod">#REF!</definedName>
    <definedName name="ClientMatter" hidden="1">"b1"</definedName>
    <definedName name="COGEN">'[9]October Tariff kwh'!$A$1:$H$83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lumns" localSheetId="0">#REF!</definedName>
    <definedName name="Columns">#REF!</definedName>
    <definedName name="compInc">[10]Inputs!$B$4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st_of_good_sold">'[7]Input Page'!$E$7</definedName>
    <definedName name="cost2001">[11]Input!$M$23</definedName>
    <definedName name="Cover" localSheetId="0">#REF!</definedName>
    <definedName name="Cover">#REF!</definedName>
    <definedName name="cp" localSheetId="0">#REF!</definedName>
    <definedName name="cp">#REF!</definedName>
    <definedName name="CPAlloc" localSheetId="0">#REF!</definedName>
    <definedName name="CPAlloc">#REF!</definedName>
    <definedName name="CPHeader" localSheetId="0">#REF!</definedName>
    <definedName name="CPHeader">#REF!</definedName>
    <definedName name="_xlnm.Criteria" localSheetId="0">#REF!</definedName>
    <definedName name="_xlnm.Criteria">#REF!</definedName>
    <definedName name="Current_sum" localSheetId="0">#REF!</definedName>
    <definedName name="Current_sum">#REF!</definedName>
    <definedName name="custgrowth" localSheetId="0">#REF!</definedName>
    <definedName name="custgrowth">#REF!</definedName>
    <definedName name="CUT">[12]AFUDC_CCRF!$A$1:$N$303</definedName>
    <definedName name="CUTINS">[12]AFUDC_CCRF!$A$73:$N$160</definedName>
    <definedName name="CYPRUSFAC" localSheetId="0">#REF!</definedName>
    <definedName name="CYPRUSFAC">#REF!</definedName>
    <definedName name="CYPRUSLF" localSheetId="0">#REF!</definedName>
    <definedName name="CYPRUSLF">#REF!</definedName>
    <definedName name="CYPRUSMW" localSheetId="0">#REF!</definedName>
    <definedName name="CYPRUSMW">#REF!</definedName>
    <definedName name="CYPRUSMWH" localSheetId="0">#REF!</definedName>
    <definedName name="CYPRUSMWH">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[2]Sheet1!$B$2:$B$29</definedName>
    <definedName name="data" localSheetId="0">#REF!</definedName>
    <definedName name="data">#REF!</definedName>
    <definedName name="data_3">[13]Permanent!$A$9:$O$20</definedName>
    <definedName name="_xlnm.Database" localSheetId="0">#REF!</definedName>
    <definedName name="_xlnm.Database">#REF!</definedName>
    <definedName name="DATABASE1" localSheetId="0">#REF!</definedName>
    <definedName name="DATABASE1">#REF!</definedName>
    <definedName name="Date" hidden="1">"b1"</definedName>
    <definedName name="DE" localSheetId="0">#REF!</definedName>
    <definedName name="DE">#REF!</definedName>
    <definedName name="DEC00" localSheetId="0" hidden="1">{#N/A,#N/A,FALSE,"ARREC"}</definedName>
    <definedName name="DEC00" hidden="1">{#N/A,#N/A,FALSE,"ARREC"}</definedName>
    <definedName name="DefaultCopy" localSheetId="0">#REF!</definedName>
    <definedName name="DefaultCopy">#REF!</definedName>
    <definedName name="DefaultPaste" localSheetId="0">#REF!</definedName>
    <definedName name="DefaultPaste">#REF!</definedName>
    <definedName name="Deferral_Interest_Rate">[4]Assumptions!$H$14</definedName>
    <definedName name="Deferral_Recovery">'[8]JFJ-1 Deferral Recovery Rate'!$A$14:$F$64</definedName>
    <definedName name="DefTax">[14]Lists!$A$2:$A$4</definedName>
    <definedName name="delete" hidden="1">{#N/A,#N/A,FALSE,"CURRENT"}</definedName>
    <definedName name="demand" localSheetId="0">#REF!</definedName>
    <definedName name="demand">#REF!</definedName>
    <definedName name="detail" localSheetId="0">#REF!</definedName>
    <definedName name="detail">#REF!</definedName>
    <definedName name="DMFAC" localSheetId="0">#REF!</definedName>
    <definedName name="DMFAC">#REF!</definedName>
    <definedName name="DMLF" localSheetId="0">#REF!</definedName>
    <definedName name="DMLF">#REF!</definedName>
    <definedName name="DMMW" localSheetId="0">#REF!</definedName>
    <definedName name="DMMW">#REF!</definedName>
    <definedName name="DMMWH" localSheetId="0">#REF!</definedName>
    <definedName name="DMMWH">#REF!</definedName>
    <definedName name="DocumentName" hidden="1">"b1"</definedName>
    <definedName name="DocumentNum" hidden="1">"a1"</definedName>
    <definedName name="DPROD" localSheetId="0">#REF!</definedName>
    <definedName name="DPROD">#REF!</definedName>
    <definedName name="draft" localSheetId="0">#REF!</definedName>
    <definedName name="draft">#REF!</definedName>
    <definedName name="e1p1" localSheetId="0">#REF!</definedName>
    <definedName name="e1p1">#REF!</definedName>
    <definedName name="e1p2" localSheetId="0">#REF!</definedName>
    <definedName name="e1p2">#REF!</definedName>
    <definedName name="e2p1" localSheetId="0">#REF!</definedName>
    <definedName name="e2p1">#REF!</definedName>
    <definedName name="e3p1" localSheetId="0">#REF!</definedName>
    <definedName name="e3p1">#REF!</definedName>
    <definedName name="e3p2" localSheetId="0">#REF!</definedName>
    <definedName name="e3p2">#REF!</definedName>
    <definedName name="e4p1" localSheetId="0">#REF!</definedName>
    <definedName name="e4p1">#REF!</definedName>
    <definedName name="e5p1" localSheetId="0">#REF!</definedName>
    <definedName name="e5p1">#REF!</definedName>
    <definedName name="e5p2" localSheetId="0">#REF!</definedName>
    <definedName name="e5p2">#REF!</definedName>
    <definedName name="e5p3" localSheetId="0">#REF!</definedName>
    <definedName name="e5p3">#REF!</definedName>
    <definedName name="e5p4" localSheetId="0">#REF!</definedName>
    <definedName name="e5p4">#REF!</definedName>
    <definedName name="e7p1" localSheetId="0">#REF!</definedName>
    <definedName name="e7p1">#REF!</definedName>
    <definedName name="e8p1" localSheetId="0">#REF!</definedName>
    <definedName name="e8p1">#REF!</definedName>
    <definedName name="eeee" hidden="1">{#N/A,#N/A,FALSE,"O&amp;M by processes";#N/A,#N/A,FALSE,"Elec Act vs Bud";#N/A,#N/A,FALSE,"G&amp;A";#N/A,#N/A,FALSE,"BGS";#N/A,#N/A,FALSE,"Res Cost"}</definedName>
    <definedName name="ENERGYSALES" localSheetId="0">#REF!</definedName>
    <definedName name="ENERGYSALES">#REF!</definedName>
    <definedName name="EROA">[10]Inputs!$B$3</definedName>
    <definedName name="EV__LASTREFTIME__" hidden="1">39826.8319444444</definedName>
    <definedName name="_xlnm.Extract" localSheetId="0">#REF!</definedName>
    <definedName name="_xlnm.Extract">#REF!</definedName>
    <definedName name="f1p1" localSheetId="0">#REF!</definedName>
    <definedName name="f1p1">#REF!</definedName>
    <definedName name="FEB00" localSheetId="0" hidden="1">{#N/A,#N/A,FALSE,"ARREC"}</definedName>
    <definedName name="FEB00" hidden="1">{#N/A,#N/A,FALSE,"ARREC"}</definedName>
    <definedName name="fed_inc_tax">'[7]Input Page'!$E$9</definedName>
    <definedName name="firstcust" localSheetId="0">#REF!</definedName>
    <definedName name="firstcust">#REF!</definedName>
    <definedName name="firstkwh" localSheetId="0">#REF!</definedName>
    <definedName name="firstkwh">#REF!</definedName>
    <definedName name="ForcastRev" localSheetId="0">#REF!</definedName>
    <definedName name="ForcastRev">#REF!</definedName>
    <definedName name="ForecastRev72" localSheetId="0">#REF!</definedName>
    <definedName name="ForecastRev72">#REF!</definedName>
    <definedName name="ForecastRev73" localSheetId="0">#REF!</definedName>
    <definedName name="ForecastRev73">#REF!</definedName>
    <definedName name="ForecastRevHeader" localSheetId="0">#REF!</definedName>
    <definedName name="ForecastRevHeader">#REF!</definedName>
    <definedName name="ForecastRevHeader72" localSheetId="0">#REF!</definedName>
    <definedName name="ForecastRevHeader72">#REF!</definedName>
    <definedName name="Fossil_BGS">[8]Assumptions!$E$58</definedName>
    <definedName name="Fossil_Secur_Date">[4]Assumptions!$E$22</definedName>
    <definedName name="FRANM" localSheetId="0">#REF!</definedName>
    <definedName name="FRANM">#REF!</definedName>
    <definedName name="FRANT" localSheetId="0">#REF!</definedName>
    <definedName name="FRANT">#REF!</definedName>
    <definedName name="FTHUAFAC" localSheetId="0">#REF!</definedName>
    <definedName name="FTHUAFAC">#REF!</definedName>
    <definedName name="FTHUALF" localSheetId="0">#REF!</definedName>
    <definedName name="FTHUALF">#REF!</definedName>
    <definedName name="FTHUAMW" localSheetId="0">#REF!</definedName>
    <definedName name="FTHUAMW">#REF!</definedName>
    <definedName name="FTHUAMWH" localSheetId="0">#REF!</definedName>
    <definedName name="FTHUAMWH">#REF!</definedName>
    <definedName name="Function" localSheetId="0">#REF!</definedName>
    <definedName name="Function">#REF!</definedName>
    <definedName name="GenLedger">[15]PEPCO!$A$9:$H$774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ROSS_REVENUE" localSheetId="0">#REF!</definedName>
    <definedName name="GROSS_REVENUE">#REF!</definedName>
    <definedName name="histdate" localSheetId="0">#REF!</definedName>
    <definedName name="histdate">#REF!</definedName>
    <definedName name="HOME" localSheetId="0">#REF!</definedName>
    <definedName name="HOME">#REF!</definedName>
    <definedName name="HUGHESFAC" localSheetId="0">#REF!</definedName>
    <definedName name="HUGHESFAC">#REF!</definedName>
    <definedName name="HUGHESLF" localSheetId="0">#REF!</definedName>
    <definedName name="HUGHESLF">#REF!</definedName>
    <definedName name="HUGHESMW" localSheetId="0">#REF!</definedName>
    <definedName name="HUGHESMW">#REF!</definedName>
    <definedName name="HUGHESMWH" localSheetId="0">#REF!</definedName>
    <definedName name="HUGHESMWH">#REF!</definedName>
    <definedName name="IBMFAC" localSheetId="0">#REF!</definedName>
    <definedName name="IBMFAC">#REF!</definedName>
    <definedName name="IBMLF" localSheetId="0">#REF!</definedName>
    <definedName name="IBMLF">#REF!</definedName>
    <definedName name="IBMMW" localSheetId="0">#REF!</definedName>
    <definedName name="IBMMW">#REF!</definedName>
    <definedName name="IBMMWH" localSheetId="0">#REF!</definedName>
    <definedName name="IBMMWH">#REF!</definedName>
    <definedName name="Inc_Stat" localSheetId="0">#REF!</definedName>
    <definedName name="Inc_Stat">#REF!</definedName>
    <definedName name="Index" localSheetId="0">#REF!</definedName>
    <definedName name="Index">#REF!</definedName>
    <definedName name="IndexHeader" localSheetId="0">#REF!</definedName>
    <definedName name="IndexHeader">#REF!</definedName>
    <definedName name="intang_afudc910">[16]criteria!$A$5:$B$6</definedName>
    <definedName name="INTQ">'[17]IR COMP'!$B$39</definedName>
    <definedName name="INTY">'[17]IR COMP'!$C$39</definedName>
    <definedName name="itc" localSheetId="0">#REF!</definedName>
    <definedName name="itc">#REF!</definedName>
    <definedName name="KeyCon_Close_Date">[8]Assumptions!$E$29</definedName>
    <definedName name="kk" localSheetId="0">#REF!</definedName>
    <definedName name="kk">#REF!</definedName>
    <definedName name="KWH" localSheetId="0">#REF!</definedName>
    <definedName name="KWH">#REF!</definedName>
    <definedName name="l">[18]Lists!$A$2:$A$4</definedName>
    <definedName name="Labor">'[19]Labor ratio'!$A$2:$K$14</definedName>
    <definedName name="LD_Factor" localSheetId="0">#REF!</definedName>
    <definedName name="LD_Factor">#REF!</definedName>
    <definedName name="Library" hidden="1">"a1"</definedName>
    <definedName name="limcount" hidden="1">1</definedName>
    <definedName name="LIQAIRFAC" localSheetId="0">#REF!</definedName>
    <definedName name="LIQAIRFAC">#REF!</definedName>
    <definedName name="LIQAIRLF" localSheetId="0">#REF!</definedName>
    <definedName name="LIQAIRLF">#REF!</definedName>
    <definedName name="LIQAIRMW" localSheetId="0">#REF!</definedName>
    <definedName name="LIQAIRMW">#REF!</definedName>
    <definedName name="LIQAIRMWH" localSheetId="0">#REF!</definedName>
    <definedName name="LIQAIRMWH">#REF!</definedName>
    <definedName name="LOAD_FACTOR" localSheetId="0">#REF!</definedName>
    <definedName name="LOAD_FACTOR">#REF!</definedName>
    <definedName name="LOAD_FACTOR_BASED_ON_BILLING_DEMAND" localSheetId="0">#REF!</definedName>
    <definedName name="LOAD_FACTOR_BASED_ON_BILLING_DEMAND">#REF!</definedName>
    <definedName name="Load81" localSheetId="0">#REF!</definedName>
    <definedName name="Load81">#REF!</definedName>
    <definedName name="Load81Header" localSheetId="0">#REF!</definedName>
    <definedName name="Load81Header">#REF!</definedName>
    <definedName name="Load82" localSheetId="0">#REF!</definedName>
    <definedName name="Load82">#REF!</definedName>
    <definedName name="Load82Header" localSheetId="0">#REF!</definedName>
    <definedName name="Load82Header">#REF!</definedName>
    <definedName name="Load83" localSheetId="0">#REF!</definedName>
    <definedName name="Load83">#REF!</definedName>
    <definedName name="Load83Header" localSheetId="0">#REF!</definedName>
    <definedName name="Load83Header">#REF!</definedName>
    <definedName name="Load84" localSheetId="0">#REF!</definedName>
    <definedName name="Load84">#REF!</definedName>
    <definedName name="Load84Header" localSheetId="0">#REF!</definedName>
    <definedName name="Load84Header">#REF!</definedName>
    <definedName name="Load85" localSheetId="0">#REF!</definedName>
    <definedName name="Load85">#REF!</definedName>
    <definedName name="Load85Header" localSheetId="0">#REF!</definedName>
    <definedName name="Load85Header">#REF!</definedName>
    <definedName name="Load86" localSheetId="0">#REF!</definedName>
    <definedName name="Load86">#REF!</definedName>
    <definedName name="Load86Header" localSheetId="0">#REF!</definedName>
    <definedName name="Load86Header">#REF!</definedName>
    <definedName name="Load87" localSheetId="0">#REF!</definedName>
    <definedName name="Load87">#REF!</definedName>
    <definedName name="LoadHeader" localSheetId="0">#REF!</definedName>
    <definedName name="LoadHeader">#REF!</definedName>
    <definedName name="LoadHeaderHistoric" localSheetId="0">#REF!</definedName>
    <definedName name="LoadHeaderHistoric">#REF!</definedName>
    <definedName name="MACRO1" localSheetId="0">#REF!</definedName>
    <definedName name="MACRO1">#REF!</definedName>
    <definedName name="Marty" localSheetId="0">#REF!</definedName>
    <definedName name="Marty">#REF!</definedName>
    <definedName name="MAY" localSheetId="0" hidden="1">{#N/A,#N/A,FALSE,"EMPPAY"}</definedName>
    <definedName name="MAY" hidden="1">{#N/A,#N/A,FALSE,"EMPPAY"}</definedName>
    <definedName name="million">1000000</definedName>
    <definedName name="minsys" localSheetId="0">#REF!</definedName>
    <definedName name="minsys">#REF!</definedName>
    <definedName name="MISS1FAC" localSheetId="0">#REF!</definedName>
    <definedName name="MISS1FAC">#REF!</definedName>
    <definedName name="MISS1LF" localSheetId="0">#REF!</definedName>
    <definedName name="MISS1LF">#REF!</definedName>
    <definedName name="MISS1MW" localSheetId="0">#REF!</definedName>
    <definedName name="MISS1MW">#REF!</definedName>
    <definedName name="MISS1MWH" localSheetId="0">#REF!</definedName>
    <definedName name="MISS1MWH">#REF!</definedName>
    <definedName name="MISS2FAC" localSheetId="0">#REF!</definedName>
    <definedName name="MISS2FAC">#REF!</definedName>
    <definedName name="MISS2LF" localSheetId="0">#REF!</definedName>
    <definedName name="MISS2LF">#REF!</definedName>
    <definedName name="MISS2MW" localSheetId="0">#REF!</definedName>
    <definedName name="MISS2MW">#REF!</definedName>
    <definedName name="MISS2MWH" localSheetId="0">#REF!</definedName>
    <definedName name="MISS2MWH">#REF!</definedName>
    <definedName name="MONTH" localSheetId="0">#REF!</definedName>
    <definedName name="month">[20]RPT80MAR!$A$1:$D$77</definedName>
    <definedName name="MONTH12" localSheetId="0">#REF!</definedName>
    <definedName name="MONTH12">#REF!</definedName>
    <definedName name="months">[13]Permanent!$A$24:$A$35</definedName>
    <definedName name="MTC_Amortization">'[8]JFJ-3 MTC Rate'!$A$32:$F$82</definedName>
    <definedName name="NET_REVENUE" localSheetId="0">#REF!</definedName>
    <definedName name="NET_REVENUE">#REF!</definedName>
    <definedName name="new" localSheetId="0">#REF!</definedName>
    <definedName name="new">#REF!</definedName>
    <definedName name="NI">#REF!</definedName>
    <definedName name="NIWC">#REF!</definedName>
    <definedName name="NIWLP">#REF!</definedName>
    <definedName name="non_cap_int">'[7]Input Page'!$E$11</definedName>
    <definedName name="NSP_COS" localSheetId="0">#REF!</definedName>
    <definedName name="NSP_COS">#REF!</definedName>
    <definedName name="Nuclear_Secur_Date">[4]Assumptions!$E$21</definedName>
    <definedName name="OMCustomer" localSheetId="0">#REF!</definedName>
    <definedName name="OMCustomer">#REF!</definedName>
    <definedName name="OMFunct" localSheetId="0">#REF!</definedName>
    <definedName name="OMFunct">#REF!</definedName>
    <definedName name="one">1</definedName>
    <definedName name="pctHW">[11]Input!$M$24</definedName>
    <definedName name="pctSWExp">[11]Input!$M$26</definedName>
    <definedName name="pctTraining">[11]Input!$M$25</definedName>
    <definedName name="post_fossil">[8]Assumptions!$E$59</definedName>
    <definedName name="POWER_FACTOR" localSheetId="0">#REF!</definedName>
    <definedName name="POWER_FACTOR">#REF!</definedName>
    <definedName name="Power51Header" localSheetId="0">#REF!</definedName>
    <definedName name="Power51Header">#REF!</definedName>
    <definedName name="Power52" localSheetId="0">#REF!</definedName>
    <definedName name="Power52">#REF!</definedName>
    <definedName name="Power52Header" localSheetId="0">#REF!</definedName>
    <definedName name="Power52Header">#REF!</definedName>
    <definedName name="Power53" localSheetId="0">#REF!</definedName>
    <definedName name="Power53">#REF!</definedName>
    <definedName name="Power53Header" localSheetId="0">#REF!</definedName>
    <definedName name="Power53Header">#REF!</definedName>
    <definedName name="Power54" localSheetId="0">#REF!</definedName>
    <definedName name="Power54">#REF!</definedName>
    <definedName name="Power54Header" localSheetId="0">#REF!</definedName>
    <definedName name="Power54Header">#REF!</definedName>
    <definedName name="Power55" localSheetId="0">#REF!</definedName>
    <definedName name="Power55">#REF!</definedName>
    <definedName name="Power55Header" localSheetId="0">#REF!</definedName>
    <definedName name="Power55Header">#REF!</definedName>
    <definedName name="Power56" localSheetId="0">#REF!</definedName>
    <definedName name="Power56">#REF!</definedName>
    <definedName name="Power56Header" localSheetId="0">#REF!</definedName>
    <definedName name="Power56Header">#REF!</definedName>
    <definedName name="PowerHeader" localSheetId="0">#REF!</definedName>
    <definedName name="PowerHeader">#REF!</definedName>
    <definedName name="PowerSum" localSheetId="0">#REF!</definedName>
    <definedName name="PowerSum">#REF!</definedName>
    <definedName name="PPA">[4]Assumptions!$E$38</definedName>
    <definedName name="PreTaxDebt">'[8]MTC Return'!$F$18</definedName>
    <definedName name="Print" localSheetId="0">#REF!</definedName>
    <definedName name="Print">#REF!</definedName>
    <definedName name="_xlnm.Print_Area">#REF!</definedName>
    <definedName name="Print_Titles_MI">'[21]DACTIVE$'!$A$1:$IV$4,'[21]DACTIVE$'!$A$1:$A$65536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intArea" localSheetId="0">#REF!</definedName>
    <definedName name="PrintArea">#REF!</definedName>
    <definedName name="PrintareaDec">'[22]kWh-Mcf'!$E$97,'[22]kWh-Mcf'!$A$81:$E$118,'[22]kWh-Mcf'!$AM$86:$AO$118</definedName>
    <definedName name="ProjIDList" localSheetId="0">#REF!</definedName>
    <definedName name="ProjIDList">#REF!</definedName>
    <definedName name="ProposedRate91" localSheetId="0">#REF!</definedName>
    <definedName name="ProposedRate91">#REF!</definedName>
    <definedName name="PSClass" localSheetId="0">#REF!</definedName>
    <definedName name="PSClass">#REF!</definedName>
    <definedName name="PSCo_COS" localSheetId="0">#REF!</definedName>
    <definedName name="PSCo_COS">#REF!</definedName>
    <definedName name="psrate" localSheetId="0">#REF!</definedName>
    <definedName name="psrate">#REF!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qmat" localSheetId="0">#REF!</definedName>
    <definedName name="qmat">#REF!</definedName>
    <definedName name="QTR" localSheetId="0">#REF!</definedName>
    <definedName name="QTR">#REF!</definedName>
    <definedName name="qtrinfo" localSheetId="0">#REF!</definedName>
    <definedName name="qtrinfo">#REF!</definedName>
    <definedName name="query">'[23]Boston Edison'!$A$1:$M$3434</definedName>
    <definedName name="RACC" localSheetId="0">#REF!</definedName>
    <definedName name="RACC">#REF!</definedName>
    <definedName name="RateClass" localSheetId="0">#REF!</definedName>
    <definedName name="RateClass">#REF!</definedName>
    <definedName name="ratios" localSheetId="0">#REF!</definedName>
    <definedName name="ratios">#REF!</definedName>
    <definedName name="RBCustomer" localSheetId="0">#REF!</definedName>
    <definedName name="RBCustomer">#REF!</definedName>
    <definedName name="RCITYM" localSheetId="0">#REF!</definedName>
    <definedName name="RCITYM">#REF!</definedName>
    <definedName name="RCITYS" localSheetId="0">#REF!</definedName>
    <definedName name="RCITYS">#REF!</definedName>
    <definedName name="RCITYST" localSheetId="0">#REF!</definedName>
    <definedName name="RCITYST">#REF!</definedName>
    <definedName name="RCITYT" localSheetId="0">#REF!</definedName>
    <definedName name="RCITYT">#REF!</definedName>
    <definedName name="RD">#REF!</definedName>
    <definedName name="Recorded_Year_Hours_per_month" localSheetId="0">#REF!</definedName>
    <definedName name="Recorded_Year_Hours_per_month">#REF!</definedName>
    <definedName name="ReportTitle1" localSheetId="0">#REF!</definedName>
    <definedName name="ReportTitle1">#REF!</definedName>
    <definedName name="Reserve2011" localSheetId="0">#REF!</definedName>
    <definedName name="Reserve2011">#REF!</definedName>
    <definedName name="revreq" localSheetId="0">#REF!</definedName>
    <definedName name="revreq">#REF!</definedName>
    <definedName name="revvar" localSheetId="0">#REF!</definedName>
    <definedName name="revvar">#REF!</definedName>
    <definedName name="RFRANM" localSheetId="0">#REF!</definedName>
    <definedName name="RFRANM">#REF!</definedName>
    <definedName name="RFRANT" localSheetId="0">#REF!</definedName>
    <definedName name="RFRANT">#REF!</definedName>
    <definedName name="RowDetails1" localSheetId="0">#REF!</definedName>
    <definedName name="RowDetails1">#REF!</definedName>
    <definedName name="RRBT" localSheetId="0">#REF!</definedName>
    <definedName name="RRBT">#REF!</definedName>
    <definedName name="rrrr" hidden="1">{#N/A,#N/A,FALSE,"O&amp;M by processes";#N/A,#N/A,FALSE,"Elec Act vs Bud";#N/A,#N/A,FALSE,"G&amp;A";#N/A,#N/A,FALSE,"BGS";#N/A,#N/A,FALSE,"Res Cost"}</definedName>
    <definedName name="RRUCO" localSheetId="0">#REF!</definedName>
    <definedName name="RRUCO">#REF!</definedName>
    <definedName name="RS">#REF!</definedName>
    <definedName name="RSTATE" localSheetId="0">#REF!</definedName>
    <definedName name="RSTATE">#REF!</definedName>
    <definedName name="RTFE">#REF!</definedName>
    <definedName name="Seasons" localSheetId="0">#REF!</definedName>
    <definedName name="Seasons">#REF!</definedName>
    <definedName name="shiva" hidden="1">{#N/A,#N/A,FALSE,"O&amp;M by processes";#N/A,#N/A,FALSE,"Elec Act vs Bud";#N/A,#N/A,FALSE,"G&amp;A";#N/A,#N/A,FALSE,"BGS";#N/A,#N/A,FALSE,"Res Cost"}</definedName>
    <definedName name="SILVERFAC" localSheetId="0">#REF!</definedName>
    <definedName name="SILVERFAC">#REF!</definedName>
    <definedName name="SILVERLF" localSheetId="0">#REF!</definedName>
    <definedName name="SILVERLF">#REF!</definedName>
    <definedName name="SILVERMW" localSheetId="0">#REF!</definedName>
    <definedName name="SILVERMW">#REF!</definedName>
    <definedName name="SILVERMWH" localSheetId="0">#REF!</definedName>
    <definedName name="SILVERMWH">#REF!</definedName>
    <definedName name="SPS_COS" localSheetId="0">#REF!</definedName>
    <definedName name="SPS_COS">#REF!</definedName>
    <definedName name="stat" localSheetId="0">#REF!</definedName>
    <definedName name="stat">#REF!</definedName>
    <definedName name="STATE" localSheetId="0">#REF!</definedName>
    <definedName name="State">'[24]State List'!$A$2:$A$53</definedName>
    <definedName name="statsrevised" hidden="1">{#N/A,#N/A,FALSE,"O&amp;M by processes";#N/A,#N/A,FALSE,"Elec Act vs Bud";#N/A,#N/A,FALSE,"G&amp;A";#N/A,#N/A,FALSE,"BGS";#N/A,#N/A,FALSE,"Res Cost"}</definedName>
    <definedName name="step1" localSheetId="0">#REF!</definedName>
    <definedName name="step1">#REF!</definedName>
    <definedName name="step2" localSheetId="0">#REF!</definedName>
    <definedName name="step2">#REF!</definedName>
    <definedName name="STILL1040">'[25]Addt''l 1040 Exclusions'!$A$5:$U$44</definedName>
    <definedName name="SumForecast" localSheetId="0">#REF!</definedName>
    <definedName name="SumForecast">#REF!</definedName>
    <definedName name="SumHistoric" localSheetId="0">#REF!</definedName>
    <definedName name="SumHistoric">#REF!</definedName>
    <definedName name="SumPower" localSheetId="0">#REF!</definedName>
    <definedName name="SumPower">#REF!</definedName>
    <definedName name="SumPresRate" localSheetId="0">#REF!</definedName>
    <definedName name="SumPresRate">#REF!</definedName>
    <definedName name="SumPropRate" localSheetId="0">#REF!</definedName>
    <definedName name="SumPropRate">#REF!</definedName>
    <definedName name="SumRateBase" localSheetId="0">#REF!</definedName>
    <definedName name="SumRateBase">#REF!</definedName>
    <definedName name="SumRevClass" localSheetId="0">#REF!</definedName>
    <definedName name="SumRevClass">#REF!</definedName>
    <definedName name="SumRevPresRate" localSheetId="0">#REF!</definedName>
    <definedName name="SumRevPresRate">#REF!</definedName>
    <definedName name="SumRevPropRate" localSheetId="0">#REF!</definedName>
    <definedName name="SumRevPropRate">#REF!</definedName>
    <definedName name="SumRevRate" localSheetId="0">#REF!</definedName>
    <definedName name="SumRevRate">#REF!</definedName>
    <definedName name="SumRevReq" localSheetId="0">#REF!</definedName>
    <definedName name="SumRevReq">#REF!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Swap_Amort">'[8]Keystone Swap Amort Sched'!$A$1:$F$241</definedName>
    <definedName name="TableName">"Dummy"</definedName>
    <definedName name="TableOfContents" localSheetId="0">#REF!</definedName>
    <definedName name="TableOfContents">#REF!</definedName>
    <definedName name="Tacx_Factor">[8]Assumptions!$E$52</definedName>
    <definedName name="tax_base_on_inc">'[7]Input Page'!$E$10</definedName>
    <definedName name="tax_basis">'[7]Input Page'!$E$13</definedName>
    <definedName name="taxcalc" localSheetId="0">#REF!</definedName>
    <definedName name="taxcalc">#REF!</definedName>
    <definedName name="TAXES" localSheetId="0">#REF!</definedName>
    <definedName name="TAXES">#REF!</definedName>
    <definedName name="TBLHeader" localSheetId="0">#REF!</definedName>
    <definedName name="TBLHeader">#REF!</definedName>
    <definedName name="test" localSheetId="0" hidden="1">{"LBO Summary",#N/A,FALSE,"Summary"}</definedName>
    <definedName name="test" hidden="1">{"LBO Summary",#N/A,FALSE,"Summary"}</definedName>
    <definedName name="test1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localSheetId="0" hidden="1">{"LBO Summary",#N/A,FALSE,"Summary"}</definedName>
    <definedName name="test11" hidden="1">{"LBO Summary",#N/A,FALSE,"Summary"}</definedName>
    <definedName name="test12" localSheetId="0" hidden="1">{"assumptions",#N/A,FALSE,"Scenario 1";"valuation",#N/A,FALSE,"Scenario 1"}</definedName>
    <definedName name="test12" hidden="1">{"assumptions",#N/A,FALSE,"Scenario 1";"valuation",#N/A,FALSE,"Scenario 1"}</definedName>
    <definedName name="test13" localSheetId="0" hidden="1">{"LBO Summary",#N/A,FALSE,"Summary"}</definedName>
    <definedName name="test13" hidden="1">{"LBO Summary",#N/A,FALSE,"Summary"}</definedName>
    <definedName name="test14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localSheetId="0" hidden="1">{"LBO Summary",#N/A,FALSE,"Summary"}</definedName>
    <definedName name="test2" hidden="1">{"LBO Summary",#N/A,FALSE,"Summary"}</definedName>
    <definedName name="test4" localSheetId="0" hidden="1">{"assumptions",#N/A,FALSE,"Scenario 1";"valuation",#N/A,FALSE,"Scenario 1"}</definedName>
    <definedName name="test4" hidden="1">{"assumptions",#N/A,FALSE,"Scenario 1";"valuation",#N/A,FALSE,"Scenario 1"}</definedName>
    <definedName name="test6" localSheetId="0" hidden="1">{"LBO Summary",#N/A,FALSE,"Summary"}</definedName>
    <definedName name="test6" hidden="1">{"LBO Summary",#N/A,FALSE,"Summary"}</definedName>
    <definedName name="testcust" localSheetId="0">#REF!</definedName>
    <definedName name="testcust">#REF!</definedName>
    <definedName name="testdate" localSheetId="0">#REF!</definedName>
    <definedName name="testdate">#REF!</definedName>
    <definedName name="testkwh" localSheetId="0">#REF!</definedName>
    <definedName name="testkwh">#REF!</definedName>
    <definedName name="TextRefCopyRangeCount" hidden="1">1</definedName>
    <definedName name="thousand">1000</definedName>
    <definedName name="Time" hidden="1">"b1"</definedName>
    <definedName name="TMCFAC" localSheetId="0">#REF!</definedName>
    <definedName name="TMCFAC">#REF!</definedName>
    <definedName name="TMCLF" localSheetId="0">#REF!</definedName>
    <definedName name="TMCLF">#REF!</definedName>
    <definedName name="TMCMW" localSheetId="0">#REF!</definedName>
    <definedName name="TMCMW">#REF!</definedName>
    <definedName name="TMCMWH" localSheetId="0">#REF!</definedName>
    <definedName name="TMCMWH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t_ded">'[7]Input Page'!$E$8</definedName>
    <definedName name="Tota_Deferred" localSheetId="0">#REF!</definedName>
    <definedName name="Tota_Deferred">#REF!</definedName>
    <definedName name="TrackerCust" localSheetId="0">#REF!</definedName>
    <definedName name="TrackerCust">#REF!</definedName>
    <definedName name="TrackerPrice" localSheetId="0">#REF!</definedName>
    <definedName name="TrackerPrice">#REF!</definedName>
    <definedName name="TU" localSheetId="0">#REF!</definedName>
    <definedName name="TU">#REF!</definedName>
    <definedName name="Typist" hidden="1">"b1"</definedName>
    <definedName name="UACHRPFAC" localSheetId="0">#REF!</definedName>
    <definedName name="UACHRPFAC">#REF!</definedName>
    <definedName name="UACHRPLF" localSheetId="0">#REF!</definedName>
    <definedName name="UACHRPLF">#REF!</definedName>
    <definedName name="UACHRPMW" localSheetId="0">#REF!</definedName>
    <definedName name="UACHRPMW">#REF!</definedName>
    <definedName name="UACHRPMWH" localSheetId="0">#REF!</definedName>
    <definedName name="UACHRPMWH">#REF!</definedName>
    <definedName name="UAMAINFAC" localSheetId="0">#REF!</definedName>
    <definedName name="UAMAINFAC">#REF!</definedName>
    <definedName name="UAMAINLF" localSheetId="0">#REF!</definedName>
    <definedName name="UAMAINLF">#REF!</definedName>
    <definedName name="UAMAINMW" localSheetId="0">#REF!</definedName>
    <definedName name="UAMAINMW">#REF!</definedName>
    <definedName name="UAMAINMWH" localSheetId="0">#REF!</definedName>
    <definedName name="UAMAINMWH">#REF!</definedName>
    <definedName name="UAMEDFAC" localSheetId="0">#REF!</definedName>
    <definedName name="UAMEDFAC">#REF!</definedName>
    <definedName name="UAMEDLF" localSheetId="0">#REF!</definedName>
    <definedName name="UAMEDLF">#REF!</definedName>
    <definedName name="UAMEDMW" localSheetId="0">#REF!</definedName>
    <definedName name="UAMEDMW">#REF!</definedName>
    <definedName name="UAMEDMWH" localSheetId="0">#REF!</definedName>
    <definedName name="UAMEDMWH">#REF!</definedName>
    <definedName name="Unbundle_Rate_Base" localSheetId="0">#REF!</definedName>
    <definedName name="Unbundle_Rate_Base">#REF!</definedName>
    <definedName name="Unbundle_Rev_Req" localSheetId="0">#REF!</definedName>
    <definedName name="Unbundle_Rev_Req">#REF!</definedName>
    <definedName name="Unbundling_Unit_Cost" localSheetId="0">#REF!</definedName>
    <definedName name="Unbundling_Unit_Cost">#REF!</definedName>
    <definedName name="Unbundling_Unit_Title" localSheetId="0">#REF!</definedName>
    <definedName name="Unbundling_Unit_Title">#REF!</definedName>
    <definedName name="unitcost" localSheetId="0">#REF!</definedName>
    <definedName name="unitcost">#REF!</definedName>
    <definedName name="UnitCost21" localSheetId="0">#REF!</definedName>
    <definedName name="UnitCost21">#REF!</definedName>
    <definedName name="UnitCost22" localSheetId="0">#REF!</definedName>
    <definedName name="UnitCost22">#REF!</definedName>
    <definedName name="UP" localSheetId="0">#REF!</definedName>
    <definedName name="UP">#REF!</definedName>
    <definedName name="utility" localSheetId="0">#REF!</definedName>
    <definedName name="utility">#REF!</definedName>
    <definedName name="utility2">#REF!</definedName>
    <definedName name="utilstt" localSheetId="0">#REF!</definedName>
    <definedName name="utilstt">#REF!</definedName>
    <definedName name="valDate">[10]Inputs!$B$1</definedName>
    <definedName name="Value" localSheetId="0" hidden="1">{"assumptions",#N/A,FALSE,"Scenario 1";"valuation",#N/A,FALSE,"Scenario 1"}</definedName>
    <definedName name="Value" hidden="1">{"assumptions",#N/A,FALSE,"Scenario 1";"valuation",#N/A,FALSE,"Scenario 1"}</definedName>
    <definedName name="Version" hidden="1">"a1"</definedName>
    <definedName name="w">#REF!</definedName>
    <definedName name="WCCGCR2">[26]Rates!$B$96:$C$190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ever" localSheetId="0">#REF!</definedName>
    <definedName name="whatever">#REF!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_Description">'[27]WO Info'!$A$1:$F$17972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localSheetId="0" hidden="1">{#N/A,#N/A,FALSE,"ARREC"}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localSheetId="0" hidden="1">{"Retail CP pg1",#N/A,FALSE,"FACTOR3";"Retail CP pg2",#N/A,FALSE,"FACTOR3";"Retail CP pg3",#N/A,FALSE,"FACTOR3"}</definedName>
    <definedName name="wrn.CP._.Demand." hidden="1">{"Retail CP pg1",#N/A,FALSE,"FACTOR3";"Retail CP pg2",#N/A,FALSE,"FACTOR3";"Retail CP pg3",#N/A,FALSE,"FACTOR3"}</definedName>
    <definedName name="wrn.CP._.Demand2." localSheetId="0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localSheetId="0" hidden="1">{#N/A,#N/A,FALSE,"EMPPAY"}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PO._.Valuation." localSheetId="0" hidden="1">{"assumptions",#N/A,FALSE,"Scenario 1";"valuation",#N/A,FALSE,"Scenario 1"}</definedName>
    <definedName name="wrn.IPO._.Valuation." hidden="1">{"assumptions",#N/A,FALSE,"Scenario 1";"valuation",#N/A,FALSE,"Scenario 1"}</definedName>
    <definedName name="wrn.LBO._.Summary." localSheetId="0" hidden="1">{"LBO Summary",#N/A,FALSE,"Summary"}</definedName>
    <definedName name="wrn.LBO._.Summary." hidden="1">{"LBO Summary",#N/A,FALSE,"Summary"}</definedName>
    <definedName name="wrn.Print._.All._.Pages.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cel_COS" localSheetId="0">#REF!</definedName>
    <definedName name="Xcel_COS">#REF!</definedName>
    <definedName name="xx" localSheetId="0" hidden="1">{#N/A,#N/A,FALSE,"EMPPAY"}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EAR1">[28]INPUTS!$C$17</definedName>
    <definedName name="yeartodate">[20]RPT80MAR!$A$84:$D$158</definedName>
    <definedName name="YTD" localSheetId="0">#REF!</definedName>
    <definedName name="YTD">#REF!</definedName>
    <definedName name="zero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H50" i="1"/>
  <c r="H65" i="1" s="1"/>
  <c r="F50" i="1"/>
  <c r="F65" i="1" s="1"/>
  <c r="H41" i="1"/>
  <c r="F41" i="1"/>
  <c r="I41" i="1" s="1"/>
  <c r="I46" i="1" s="1"/>
  <c r="H33" i="1"/>
  <c r="F33" i="1"/>
  <c r="D33" i="1"/>
  <c r="H25" i="1"/>
  <c r="F25" i="1"/>
  <c r="I25" i="1" s="1"/>
  <c r="I33" i="1" s="1"/>
  <c r="D2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H12" i="1"/>
  <c r="I12" i="1" s="1"/>
  <c r="I20" i="1" s="1"/>
  <c r="F12" i="1"/>
  <c r="F20" i="1" s="1"/>
  <c r="A1" i="1"/>
  <c r="I36" i="1" l="1"/>
  <c r="H20" i="1"/>
  <c r="I50" i="1"/>
  <c r="I65" i="1" s="1"/>
  <c r="I68" i="1" s="1"/>
</calcChain>
</file>

<file path=xl/sharedStrings.xml><?xml version="1.0" encoding="utf-8"?>
<sst xmlns="http://schemas.openxmlformats.org/spreadsheetml/2006/main" count="29" uniqueCount="29">
  <si>
    <t>Computation of Excess or Deficient ADIT due to Tax Rate Change</t>
  </si>
  <si>
    <t>No.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</si>
  <si>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</si>
  <si>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</si>
  <si>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</si>
  <si>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</si>
  <si>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</si>
  <si>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</si>
  <si>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</si>
  <si>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</si>
  <si>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Line No.</t>
  </si>
  <si>
    <t>Account</t>
  </si>
  <si>
    <t>Description</t>
  </si>
  <si>
    <t>Temporary Diffences Before Rate Change</t>
  </si>
  <si>
    <t>Prior Tax Rate</t>
  </si>
  <si>
    <t>Balance Before Tax Rate Change</t>
  </si>
  <si>
    <t>New Tax Rate</t>
  </si>
  <si>
    <t>Balance of ADIT after Tax Rate Change</t>
  </si>
  <si>
    <t>Deficient/(Excess) ADIT</t>
  </si>
  <si>
    <t>190 NON-PLANT (EXCESS) DEFICIENT DEFERRED INCOME TAXES</t>
  </si>
  <si>
    <t>Total (EDIT)/DDIT - Account 190 (Unprotected)</t>
  </si>
  <si>
    <t>283 NON-PLANT (EXCESS) DEFICIENT DEFERRED INCOME TAXES</t>
  </si>
  <si>
    <t>Total (EDIT)/DDIT - Account 283 (Unprotected)</t>
  </si>
  <si>
    <t>Total Non-Plant Unprotected  (EDIT)/DDIT</t>
  </si>
  <si>
    <t>190 NOL (EXCESS) DEFICIENT DEFERRED INCOME TAXES</t>
  </si>
  <si>
    <t>Total NOL (EDIT)/DDIT - Account 190</t>
  </si>
  <si>
    <t xml:space="preserve">281 &amp; 282 PLANT (EXCESS) DEFICIENT DEFERRED INCOME TAXES </t>
  </si>
  <si>
    <t>Total Plant  (EDIT)/DDIT</t>
  </si>
  <si>
    <t>Net (Excess)/Deficient Deferred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</si>
</sst>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Arial MT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Arial MT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1" applyFont="1" applyAlignment="1">
      <alignment horizontal="center"/>
    </xf>
    <xf numFmtId="164" fontId="5" fillId="0" borderId="0" xfId="2" applyFont="1"/>
    <xf numFmtId="0" fontId="3" fillId="0" borderId="0" xfId="1" applyFont="1" applyAlignment="1">
      <alignment horizontal="center"/>
    </xf>
    <xf numFmtId="164" fontId="3" fillId="0" borderId="0" xfId="2" applyFont="1" applyAlignment="1">
      <alignment horizontal="center"/>
    </xf>
    <xf numFmtId="0" fontId="3" fillId="0" borderId="1" xfId="1" applyFont="1" applyBorder="1" applyAlignment="1">
      <alignment horizontal="center"/>
    </xf>
    <xf numFmtId="164" fontId="6" fillId="0" borderId="2" xfId="2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164" fontId="6" fillId="0" borderId="3" xfId="2" applyFont="1" applyBorder="1" applyAlignment="1">
      <alignment horizontal="center" vertical="center" wrapText="1"/>
    </xf>
    <xf numFmtId="164" fontId="6" fillId="0" borderId="3" xfId="2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wrapText="1"/>
    </xf>
    <xf numFmtId="0" fontId="7" fillId="2" borderId="5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8" fillId="3" borderId="0" xfId="2" applyNumberFormat="1" applyFont="1" applyFill="1"/>
    <xf numFmtId="165" fontId="8" fillId="3" borderId="0" xfId="3" applyNumberFormat="1" applyFont="1" applyFill="1"/>
    <xf numFmtId="10" fontId="8" fillId="3" borderId="0" xfId="5" applyNumberFormat="1" applyFont="1" applyFill="1"/>
    <xf numFmtId="3" fontId="5" fillId="3" borderId="0" xfId="2" applyNumberFormat="1" applyFont="1" applyFill="1"/>
    <xf numFmtId="164" fontId="8" fillId="3" borderId="0" xfId="2" applyFont="1" applyFill="1"/>
    <xf numFmtId="165" fontId="5" fillId="0" borderId="7" xfId="3" applyNumberFormat="1" applyFont="1" applyBorder="1"/>
    <xf numFmtId="164" fontId="5" fillId="3" borderId="0" xfId="2" applyFont="1" applyFill="1"/>
    <xf numFmtId="164" fontId="3" fillId="0" borderId="0" xfId="2" applyFont="1"/>
    <xf numFmtId="165" fontId="3" fillId="0" borderId="6" xfId="3" applyNumberFormat="1" applyFont="1" applyBorder="1"/>
    <xf numFmtId="43" fontId="5" fillId="0" borderId="0" xfId="3" applyFont="1" applyFill="1" applyBorder="1"/>
    <xf numFmtId="43" fontId="3" fillId="0" borderId="0" xfId="3" applyFont="1" applyFill="1" applyBorder="1"/>
    <xf numFmtId="164" fontId="3" fillId="0" borderId="0" xfId="3" applyNumberFormat="1" applyFont="1" applyFill="1" applyBorder="1"/>
    <xf numFmtId="165" fontId="3" fillId="0" borderId="6" xfId="6" applyNumberFormat="1" applyFont="1" applyFill="1" applyBorder="1" applyAlignment="1"/>
    <xf numFmtId="3" fontId="7" fillId="2" borderId="5" xfId="7" applyNumberFormat="1" applyFont="1" applyFill="1" applyBorder="1" applyAlignment="1">
      <alignment horizontal="center"/>
    </xf>
    <xf numFmtId="3" fontId="7" fillId="2" borderId="6" xfId="7" applyNumberFormat="1" applyFont="1" applyFill="1" applyBorder="1" applyAlignment="1">
      <alignment horizontal="center"/>
    </xf>
    <xf numFmtId="3" fontId="5" fillId="3" borderId="0" xfId="7" applyNumberFormat="1" applyFont="1" applyFill="1"/>
    <xf numFmtId="165" fontId="5" fillId="3" borderId="0" xfId="3" applyNumberFormat="1" applyFont="1" applyFill="1" applyAlignment="1"/>
    <xf numFmtId="165" fontId="5" fillId="3" borderId="0" xfId="2" applyNumberFormat="1" applyFont="1" applyFill="1"/>
    <xf numFmtId="10" fontId="8" fillId="3" borderId="0" xfId="5" applyNumberFormat="1" applyFont="1" applyFill="1" applyAlignment="1">
      <alignment horizontal="center"/>
    </xf>
    <xf numFmtId="3" fontId="8" fillId="3" borderId="0" xfId="5" applyNumberFormat="1" applyFont="1" applyFill="1"/>
    <xf numFmtId="43" fontId="5" fillId="3" borderId="0" xfId="2" applyNumberFormat="1" applyFont="1" applyFill="1"/>
    <xf numFmtId="3" fontId="5" fillId="3" borderId="8" xfId="2" applyNumberFormat="1" applyFont="1" applyFill="1" applyBorder="1"/>
    <xf numFmtId="3" fontId="3" fillId="0" borderId="0" xfId="2" applyNumberFormat="1" applyFont="1"/>
    <xf numFmtId="165" fontId="3" fillId="0" borderId="7" xfId="6" applyNumberFormat="1" applyFont="1" applyFill="1" applyBorder="1" applyAlignment="1"/>
    <xf numFmtId="165" fontId="5" fillId="0" borderId="0" xfId="2" applyNumberFormat="1" applyFont="1"/>
    <xf numFmtId="165" fontId="3" fillId="0" borderId="9" xfId="3" applyNumberFormat="1" applyFont="1" applyBorder="1"/>
    <xf numFmtId="0" fontId="9" fillId="0" borderId="0" xfId="1" applyFont="1" applyAlignment="1">
      <alignment horizontal="center"/>
    </xf>
    <xf numFmtId="164" fontId="5" fillId="0" borderId="0" xfId="2" quotePrefix="1" applyFont="1"/>
    <xf numFmtId="164" fontId="5" fillId="0" borderId="0" xfId="2" applyFont="1" applyAlignment="1">
      <alignment horizontal="center"/>
    </xf>
    <xf numFmtId="0" fontId="5" fillId="0" borderId="0" xfId="2" applyNumberFormat="1" applyFont="1"/>
    <xf numFmtId="0" fontId="5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center"/>
    </xf>
    <xf numFmtId="41" fontId="5" fillId="0" borderId="0" xfId="2" applyNumberFormat="1" applyFont="1"/>
    <xf numFmtId="43" fontId="5" fillId="0" borderId="0" xfId="2" applyNumberFormat="1" applyFont="1"/>
  </cellXfs>
  <cellStyles count="8">
    <cellStyle name="Comma 2 2" xfId="3" xr:uid="{886BCA8C-A7A9-4225-B980-42188C5D9D66}"/>
    <cellStyle name="Comma 95" xfId="6" xr:uid="{680B8BB3-F948-417F-A9B3-18DCB2233709}"/>
    <cellStyle name="Normal" xfId="0" builtinId="0"/>
    <cellStyle name="Normal 10" xfId="4" xr:uid="{1C0A8821-0590-48A3-9BA6-C3D2582A3180}"/>
    <cellStyle name="Normal 3 2" xfId="7" xr:uid="{36EFFB64-47EA-4B0D-AA98-B64DEF5BE115}"/>
    <cellStyle name="Normal 3 3" xfId="2" xr:uid="{4C90C402-C7DB-4E78-B377-15C48B90F12B}"/>
    <cellStyle name="Normal_PRECorp2002HeintzResponse 8-21-03" xfId="1" xr:uid="{DFDE5F88-A40C-4B29-9DB5-3EE6AE1A8C70}"/>
    <cellStyle name="Percent 3 2" xfId="5" xr:uid="{4462D436-60A8-4B30-9B82-7E32E285C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CT_Annual_Formula_Rate_Excess%20Deferred%20Update%20redli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es_Alloc_MBS_Replacement_Proj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65\06tr\cap%20int%202006\Cut-I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Accruals\2010\2010&#173;_Tax%20Accr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allk\LOCALS~1\Temp\notesA188F6\DOCUME~1\x0560fs\LOCALS~1\Temp\notes61BBD3\Pepco%2012-31-07%20TBBS%20adjust%20for%20MD%20rate%20change%20updated%20KR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304\CorpModel\Download\eda_cwi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65\06tr\cap%20int%202006\Interest%20Comput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992_g038\DC%20DETAIL%202005\Transmission%20Property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48_corptaxnorth\tax\accrual\2006\ACE\December\Worksheet%20in%20Basis%20(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ellevans\My%20Documents\Clients\STR\Indirect%20Cost\Nstar\Pools\Summary%20Query%20other%20cos%20-%20full%20lis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allk\LOCALS~1\Temp\notesA188F6\Pepco%20Payable%20Upload%20Entri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ngai\Local%20Settings\Temporary%20Internet%20Files\OLK184\Appleton%20Papers%202000-2001_Additional%201040%20exclusion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Exchange\MP%20Adds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I_Shared_Services\G038\MDDETAIL\PROPTA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PCO\FERC%20Form%201\Form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J%20Restructuring\2002%20Budget%20and%20Rates\2002%20High%20Level%20Budget\2002-2006%20TUB%20Forecast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ces\Finance\0865\04tr\Monthly%20Balances%20for%20Cap%20Int%20excluded%20routine%20job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pleskac\Local%20Settings\Temp\2002%20M-1%20Calc\CGE%20M1%20Non%20R&amp;R-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kfjeldal\LOCALS~1\Temp\notes8160F2\2003-2007%20TUB%20Forecast%20Deferral%20Case%20v0801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NewJerseyDeferrals\1999%20Deferrals\oct99\OctoberTariff(Ol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ppendix III"/>
      <sheetName val="1 - Revenue Credits"/>
      <sheetName val="2 - Cost Support "/>
      <sheetName val="2a - Cost Support"/>
      <sheetName val="2b - Cost Support"/>
      <sheetName val="3 - Incentives"/>
      <sheetName val="4 - Cap Adds"/>
      <sheetName val="5-Construction Loan"/>
      <sheetName val="6a- ADIT"/>
      <sheetName val="6b- ADIT"/>
      <sheetName val="6c-EDIT"/>
      <sheetName val="MCCT Computation"/>
      <sheetName val="6d - Prorated ADIT"/>
      <sheetName val="7 - True-Up"/>
      <sheetName val="8 - Const Loan True-up"/>
      <sheetName val="9- Depreciation Rates"/>
      <sheetName val="10 Lease O&amp;M, Other Tax and 413"/>
      <sheetName val="11 - Reg. Assets and Abnd Plnt"/>
      <sheetName val="12 - Unfunded Reserves"/>
      <sheetName val="13 - CWIP"/>
      <sheetName val="14 - Future Use"/>
      <sheetName val="WP1 - O&amp;M detail"/>
      <sheetName val="WP2 - A&amp;G detail"/>
      <sheetName val="WP3 - Cap Ex"/>
      <sheetName val="WP4 - Affiliate Allocations"/>
    </sheetNames>
    <sheetDataSet>
      <sheetData sheetId="0" refreshError="1"/>
      <sheetData sheetId="1">
        <row r="8">
          <cell r="E8" t="str">
            <v>MidAmerican Central California Transco, LLC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T-INS"/>
      <sheetName val="AFUDC_CCRF"/>
      <sheetName val="CUT-IN INT."/>
    </sheetNames>
    <sheetDataSet>
      <sheetData sheetId="0"/>
      <sheetData sheetId="1">
        <row r="2">
          <cell r="A2" t="str">
            <v>AFUDC &amp; CCRF Detail :</v>
          </cell>
        </row>
        <row r="3">
          <cell r="B3">
            <v>38353</v>
          </cell>
          <cell r="C3">
            <v>38384</v>
          </cell>
          <cell r="D3">
            <v>38412</v>
          </cell>
          <cell r="E3">
            <v>38443</v>
          </cell>
          <cell r="F3">
            <v>38473</v>
          </cell>
          <cell r="G3">
            <v>38504</v>
          </cell>
          <cell r="H3">
            <v>38534</v>
          </cell>
          <cell r="I3">
            <v>38565</v>
          </cell>
          <cell r="J3">
            <v>38596</v>
          </cell>
          <cell r="K3">
            <v>38626</v>
          </cell>
          <cell r="L3">
            <v>38657</v>
          </cell>
          <cell r="M3">
            <v>38687</v>
          </cell>
          <cell r="N3" t="str">
            <v>Total</v>
          </cell>
        </row>
        <row r="5">
          <cell r="A5" t="str">
            <v>RDLPCS06</v>
          </cell>
          <cell r="N5">
            <v>0</v>
          </cell>
        </row>
        <row r="6">
          <cell r="A6" t="str">
            <v>RDLPRM03</v>
          </cell>
          <cell r="N6">
            <v>0</v>
          </cell>
        </row>
        <row r="7">
          <cell r="A7" t="str">
            <v>RDLPRM34</v>
          </cell>
          <cell r="N7">
            <v>0</v>
          </cell>
        </row>
        <row r="8">
          <cell r="A8" t="str">
            <v>RTSPRD08</v>
          </cell>
          <cell r="N8">
            <v>0</v>
          </cell>
        </row>
        <row r="9">
          <cell r="A9" t="str">
            <v>RDLPCM05</v>
          </cell>
          <cell r="N9">
            <v>0</v>
          </cell>
        </row>
        <row r="10">
          <cell r="A10" t="str">
            <v>RDLPLM60</v>
          </cell>
          <cell r="N10">
            <v>0</v>
          </cell>
        </row>
        <row r="11">
          <cell r="A11" t="str">
            <v>RDLPLM07</v>
          </cell>
          <cell r="N11">
            <v>0</v>
          </cell>
        </row>
        <row r="12">
          <cell r="A12" t="str">
            <v>RDSPRG84</v>
          </cell>
          <cell r="N12">
            <v>0</v>
          </cell>
        </row>
        <row r="14">
          <cell r="A14" t="str">
            <v>RDSPRD99</v>
          </cell>
          <cell r="N14">
            <v>0</v>
          </cell>
        </row>
        <row r="15">
          <cell r="A15" t="str">
            <v>RDSPRD75</v>
          </cell>
          <cell r="N15">
            <v>0</v>
          </cell>
        </row>
        <row r="16">
          <cell r="A16" t="str">
            <v>RTSPRT95</v>
          </cell>
          <cell r="N16">
            <v>0</v>
          </cell>
        </row>
        <row r="17">
          <cell r="A17" t="str">
            <v>RDLPLM20</v>
          </cell>
          <cell r="N17">
            <v>0</v>
          </cell>
        </row>
        <row r="18">
          <cell r="A18" t="str">
            <v>RCPORG27</v>
          </cell>
          <cell r="N18">
            <v>0</v>
          </cell>
        </row>
        <row r="19">
          <cell r="A19" t="str">
            <v>RDLPRM11</v>
          </cell>
          <cell r="N19">
            <v>0</v>
          </cell>
        </row>
        <row r="20">
          <cell r="A20" t="str">
            <v>RICPRG42</v>
          </cell>
          <cell r="N20">
            <v>0</v>
          </cell>
        </row>
        <row r="21">
          <cell r="A21" t="str">
            <v>RDLPCS03</v>
          </cell>
          <cell r="N21">
            <v>0</v>
          </cell>
        </row>
        <row r="22">
          <cell r="A22" t="str">
            <v>RDLPCS80</v>
          </cell>
          <cell r="N22">
            <v>0</v>
          </cell>
        </row>
        <row r="23">
          <cell r="A23" t="str">
            <v>RDSPRD25</v>
          </cell>
          <cell r="N23">
            <v>0</v>
          </cell>
        </row>
        <row r="24">
          <cell r="A24" t="str">
            <v>RDLPCM04</v>
          </cell>
          <cell r="N24">
            <v>0</v>
          </cell>
        </row>
        <row r="25">
          <cell r="A25" t="str">
            <v>ROCPOG69</v>
          </cell>
          <cell r="N25">
            <v>0</v>
          </cell>
        </row>
        <row r="26">
          <cell r="A26" t="str">
            <v>RDLPPM07</v>
          </cell>
          <cell r="N26">
            <v>0</v>
          </cell>
        </row>
        <row r="27">
          <cell r="A27" t="str">
            <v>RCCPOG57</v>
          </cell>
          <cell r="N27">
            <v>0</v>
          </cell>
        </row>
        <row r="28">
          <cell r="A28" t="str">
            <v>RICPPG51</v>
          </cell>
          <cell r="N28">
            <v>0</v>
          </cell>
        </row>
        <row r="29">
          <cell r="A29" t="str">
            <v>RCOPRG01</v>
          </cell>
          <cell r="N29">
            <v>0</v>
          </cell>
        </row>
        <row r="30">
          <cell r="A30" t="str">
            <v>RFOPOG41</v>
          </cell>
          <cell r="N30">
            <v>0</v>
          </cell>
        </row>
        <row r="31">
          <cell r="A31" t="str">
            <v>RICPOG30</v>
          </cell>
          <cell r="N31">
            <v>0</v>
          </cell>
        </row>
        <row r="32">
          <cell r="A32" t="str">
            <v>RCSPRM34</v>
          </cell>
          <cell r="N32">
            <v>0</v>
          </cell>
        </row>
        <row r="33">
          <cell r="A33" t="str">
            <v>RDSPLD62</v>
          </cell>
          <cell r="N33">
            <v>0</v>
          </cell>
        </row>
        <row r="34">
          <cell r="A34" t="str">
            <v>RDLPLM34</v>
          </cell>
          <cell r="N34">
            <v>0</v>
          </cell>
        </row>
        <row r="35">
          <cell r="A35" t="str">
            <v>RDSPRT71</v>
          </cell>
          <cell r="N35">
            <v>0</v>
          </cell>
        </row>
        <row r="36">
          <cell r="A36" t="str">
            <v>RFOPRG21</v>
          </cell>
          <cell r="N36">
            <v>0</v>
          </cell>
        </row>
        <row r="37">
          <cell r="A37" t="str">
            <v>ROOPOG19</v>
          </cell>
          <cell r="N37">
            <v>0</v>
          </cell>
        </row>
        <row r="39">
          <cell r="A39" t="str">
            <v>RIOPOG59</v>
          </cell>
          <cell r="N39">
            <v>0</v>
          </cell>
        </row>
        <row r="40">
          <cell r="A40" t="str">
            <v>RDLPCS94</v>
          </cell>
          <cell r="N40">
            <v>0</v>
          </cell>
        </row>
        <row r="41">
          <cell r="A41" t="str">
            <v>RFOPOG40</v>
          </cell>
          <cell r="N41">
            <v>0</v>
          </cell>
        </row>
        <row r="42">
          <cell r="A42" t="str">
            <v>RDSPRD80</v>
          </cell>
          <cell r="N42">
            <v>0</v>
          </cell>
        </row>
        <row r="43">
          <cell r="N43">
            <v>0</v>
          </cell>
        </row>
        <row r="46">
          <cell r="A46" t="str">
            <v>RDOPOLAB</v>
          </cell>
          <cell r="N46">
            <v>0</v>
          </cell>
        </row>
        <row r="47">
          <cell r="A47" t="str">
            <v>ROOPOXXX</v>
          </cell>
        </row>
        <row r="53">
          <cell r="A53" t="str">
            <v>X0069</v>
          </cell>
          <cell r="N53">
            <v>0</v>
          </cell>
        </row>
        <row r="54">
          <cell r="A54" t="str">
            <v>X0090</v>
          </cell>
          <cell r="N54">
            <v>0</v>
          </cell>
        </row>
        <row r="55">
          <cell r="A55" t="str">
            <v>X0091</v>
          </cell>
          <cell r="N55">
            <v>0</v>
          </cell>
        </row>
        <row r="56">
          <cell r="A56" t="str">
            <v>X0092</v>
          </cell>
          <cell r="N56">
            <v>0</v>
          </cell>
        </row>
        <row r="57">
          <cell r="A57" t="str">
            <v>X0094</v>
          </cell>
          <cell r="N57">
            <v>0</v>
          </cell>
        </row>
        <row r="58">
          <cell r="A58" t="str">
            <v>X0095</v>
          </cell>
          <cell r="N58">
            <v>0</v>
          </cell>
        </row>
        <row r="59">
          <cell r="A59" t="str">
            <v>X0097</v>
          </cell>
          <cell r="N59">
            <v>0</v>
          </cell>
        </row>
        <row r="60">
          <cell r="A60" t="str">
            <v>X0098</v>
          </cell>
          <cell r="N60">
            <v>0</v>
          </cell>
        </row>
        <row r="61">
          <cell r="A61" t="str">
            <v>X0099</v>
          </cell>
          <cell r="N61">
            <v>0</v>
          </cell>
        </row>
        <row r="62">
          <cell r="A62" t="str">
            <v>X0100</v>
          </cell>
          <cell r="N62">
            <v>0</v>
          </cell>
        </row>
        <row r="63">
          <cell r="A63" t="str">
            <v>05999</v>
          </cell>
          <cell r="N63">
            <v>0</v>
          </cell>
        </row>
        <row r="64">
          <cell r="A64" t="str">
            <v>Total AFUDC included</v>
          </cell>
        </row>
        <row r="65">
          <cell r="A65" t="str">
            <v>in Cut-Ins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N66">
            <v>0</v>
          </cell>
        </row>
        <row r="67">
          <cell r="N67" t="str">
            <v>AFUDC included in Cut-ins</v>
          </cell>
        </row>
        <row r="69">
          <cell r="A69" t="str">
            <v>Cut-Ins Net of AFUDC / CCRF :</v>
          </cell>
          <cell r="N69" t="str">
            <v>Total</v>
          </cell>
        </row>
        <row r="70">
          <cell r="N70" t="str">
            <v>Cut-In</v>
          </cell>
        </row>
        <row r="71">
          <cell r="A71" t="str">
            <v>RTSPRT71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101883.66</v>
          </cell>
          <cell r="L71">
            <v>0</v>
          </cell>
          <cell r="M71">
            <v>0</v>
          </cell>
          <cell r="N71">
            <v>101883.66</v>
          </cell>
        </row>
        <row r="72">
          <cell r="A72" t="str">
            <v>RDSPPD97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737530.23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737530.23</v>
          </cell>
        </row>
        <row r="73">
          <cell r="A73" t="str">
            <v>RDLPRM34</v>
          </cell>
          <cell r="B73">
            <v>378997.42</v>
          </cell>
          <cell r="C73">
            <v>58281.59</v>
          </cell>
          <cell r="D73">
            <v>1715625.79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2152904.7999999998</v>
          </cell>
        </row>
        <row r="74">
          <cell r="A74" t="str">
            <v>RDLPLM62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RDLPLD62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RCCPOG44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RTLPRT86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RDSPRG84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1110779.8799999999</v>
          </cell>
          <cell r="G78">
            <v>2518668.5499999998</v>
          </cell>
          <cell r="H78">
            <v>230659.34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3860107.7699999996</v>
          </cell>
        </row>
        <row r="79">
          <cell r="A79" t="str">
            <v>RTSPPT87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RDSPRD99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554868.59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554868.59</v>
          </cell>
        </row>
        <row r="81">
          <cell r="A81" t="str">
            <v>REIOP003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RTSPRT95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3114247.75</v>
          </cell>
          <cell r="K82">
            <v>0</v>
          </cell>
          <cell r="L82">
            <v>0</v>
          </cell>
          <cell r="M82">
            <v>0</v>
          </cell>
          <cell r="N82">
            <v>3114247.75</v>
          </cell>
        </row>
        <row r="83">
          <cell r="A83" t="str">
            <v>RDLPCNHP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RCOPRG27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2665285.9500000002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2665285.9500000002</v>
          </cell>
        </row>
        <row r="85">
          <cell r="A85" t="str">
            <v>RCOPOF43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RICPRG42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1457231.44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1457231.44</v>
          </cell>
        </row>
        <row r="87">
          <cell r="A87" t="str">
            <v>RIOPOG26</v>
          </cell>
          <cell r="B87">
            <v>0</v>
          </cell>
          <cell r="C87">
            <v>0</v>
          </cell>
          <cell r="D87">
            <v>32500</v>
          </cell>
          <cell r="E87">
            <v>0</v>
          </cell>
          <cell r="F87">
            <v>211368.52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243868.52</v>
          </cell>
        </row>
        <row r="88">
          <cell r="A88" t="str">
            <v>REIOP002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RDSPRD25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186561.62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106812.23</v>
          </cell>
          <cell r="N89">
            <v>293373.84999999998</v>
          </cell>
        </row>
        <row r="90">
          <cell r="A90" t="str">
            <v>RDSPRD30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3560603.88</v>
          </cell>
          <cell r="K90">
            <v>0</v>
          </cell>
          <cell r="L90">
            <v>0</v>
          </cell>
          <cell r="M90">
            <v>0</v>
          </cell>
          <cell r="N90">
            <v>3560603.88</v>
          </cell>
        </row>
        <row r="91">
          <cell r="A91" t="str">
            <v>ROCPOG69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1823262.12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1823262.12</v>
          </cell>
        </row>
        <row r="92">
          <cell r="A92" t="str">
            <v>RDLPONAT</v>
          </cell>
          <cell r="B92">
            <v>502932.2</v>
          </cell>
          <cell r="C92">
            <v>0</v>
          </cell>
          <cell r="D92">
            <v>494.22</v>
          </cell>
          <cell r="E92">
            <v>15511.14</v>
          </cell>
          <cell r="F92">
            <v>0</v>
          </cell>
          <cell r="G92">
            <v>948.51</v>
          </cell>
          <cell r="H92">
            <v>0</v>
          </cell>
          <cell r="I92">
            <v>0</v>
          </cell>
          <cell r="J92">
            <v>85898.55</v>
          </cell>
          <cell r="K92">
            <v>0</v>
          </cell>
          <cell r="L92">
            <v>0</v>
          </cell>
          <cell r="M92">
            <v>0</v>
          </cell>
          <cell r="N92">
            <v>605784.62</v>
          </cell>
        </row>
        <row r="93">
          <cell r="A93" t="str">
            <v>RDSPRD35</v>
          </cell>
          <cell r="B93">
            <v>0</v>
          </cell>
          <cell r="C93">
            <v>0</v>
          </cell>
          <cell r="D93">
            <v>452759.3</v>
          </cell>
          <cell r="E93">
            <v>0</v>
          </cell>
          <cell r="F93">
            <v>0</v>
          </cell>
          <cell r="G93">
            <v>0</v>
          </cell>
          <cell r="H93">
            <v>20056.82</v>
          </cell>
          <cell r="I93">
            <v>0</v>
          </cell>
          <cell r="J93">
            <v>0</v>
          </cell>
          <cell r="K93">
            <v>0</v>
          </cell>
          <cell r="L93">
            <v>1469817.94</v>
          </cell>
          <cell r="M93">
            <v>2081.6799999999998</v>
          </cell>
          <cell r="N93">
            <v>1944715.74</v>
          </cell>
        </row>
        <row r="94">
          <cell r="A94" t="str">
            <v>RICPPG51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881602.98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881602.98</v>
          </cell>
        </row>
        <row r="95">
          <cell r="A95" t="str">
            <v>RTSPPT86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RFOPOG41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143445.23000000001</v>
          </cell>
          <cell r="I96">
            <v>0</v>
          </cell>
          <cell r="J96">
            <v>0</v>
          </cell>
          <cell r="K96">
            <v>472161.73</v>
          </cell>
          <cell r="L96">
            <v>0</v>
          </cell>
          <cell r="M96">
            <v>0</v>
          </cell>
          <cell r="N96">
            <v>615606.96</v>
          </cell>
        </row>
        <row r="97">
          <cell r="A97" t="str">
            <v>RICPOG30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891143.57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891143.57</v>
          </cell>
        </row>
        <row r="98">
          <cell r="A98" t="str">
            <v>RCSPRM34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RDSPLD62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RDLPLM34</v>
          </cell>
          <cell r="B100">
            <v>0</v>
          </cell>
          <cell r="C100">
            <v>279355.21999999997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279355.21999999997</v>
          </cell>
        </row>
        <row r="101">
          <cell r="A101" t="str">
            <v>RDSPRT71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2610271.48</v>
          </cell>
          <cell r="G101">
            <v>14477.9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2624749.38</v>
          </cell>
        </row>
        <row r="102">
          <cell r="A102" t="str">
            <v>RFOPRG21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ROOPOG19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255000</v>
          </cell>
          <cell r="N103">
            <v>255000</v>
          </cell>
        </row>
        <row r="104">
          <cell r="A104" t="str">
            <v>REIOP008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RIOPOG59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RDLPCS94</v>
          </cell>
          <cell r="B106">
            <v>0</v>
          </cell>
          <cell r="C106">
            <v>0</v>
          </cell>
          <cell r="D106">
            <v>1003.33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1003.33</v>
          </cell>
        </row>
        <row r="107">
          <cell r="A107" t="str">
            <v>RFOPOG40</v>
          </cell>
          <cell r="B107">
            <v>0</v>
          </cell>
          <cell r="C107">
            <v>0</v>
          </cell>
          <cell r="D107">
            <v>202954.34</v>
          </cell>
          <cell r="E107">
            <v>0</v>
          </cell>
          <cell r="F107">
            <v>0</v>
          </cell>
          <cell r="G107">
            <v>22351.88</v>
          </cell>
          <cell r="H107">
            <v>132577.62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357883.83999999997</v>
          </cell>
        </row>
        <row r="108">
          <cell r="A108" t="str">
            <v>RDSPRD80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949759.64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949759.64</v>
          </cell>
        </row>
        <row r="109">
          <cell r="A109" t="str">
            <v>CMP80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RTSPPT82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RTSPRDA8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RDSPRDA8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RDLPRMA3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249720.83</v>
          </cell>
          <cell r="N113">
            <v>249720.83</v>
          </cell>
        </row>
        <row r="114">
          <cell r="A114" t="str">
            <v>RDSPPT90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RTSPPT95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9">
          <cell r="A119" t="str">
            <v>X0069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X0090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X0091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X0092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X0094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X0095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X0097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X0098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X0099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 t="str">
            <v>X0100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05999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>
            <v>881929.62</v>
          </cell>
          <cell r="C130">
            <v>337636.80999999994</v>
          </cell>
          <cell r="D130">
            <v>2405336.98</v>
          </cell>
          <cell r="E130">
            <v>15511.14</v>
          </cell>
          <cell r="F130">
            <v>13893104.400000002</v>
          </cell>
          <cell r="G130">
            <v>2556446.8399999994</v>
          </cell>
          <cell r="H130">
            <v>713300.63</v>
          </cell>
          <cell r="I130">
            <v>0</v>
          </cell>
          <cell r="J130">
            <v>6760750.1799999997</v>
          </cell>
          <cell r="K130">
            <v>574045.39</v>
          </cell>
          <cell r="L130">
            <v>1469817.94</v>
          </cell>
          <cell r="M130">
            <v>613614.74</v>
          </cell>
          <cell r="N130">
            <v>30221494.669999994</v>
          </cell>
        </row>
        <row r="131">
          <cell r="N131">
            <v>30221494.670000002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Partner Info"/>
      <sheetName val="Recon"/>
      <sheetName val="Current"/>
      <sheetName val="Fed_Def"/>
      <sheetName val="State_Def"/>
      <sheetName val="MBT Def"/>
      <sheetName val="Gross Receipts"/>
      <sheetName val="Credits"/>
      <sheetName val="TX-6"/>
      <sheetName val="Tax Rate"/>
      <sheetName val="Tax_grossup"/>
      <sheetName val="Revenue"/>
      <sheetName val="Permanent"/>
      <sheetName val="Timing"/>
      <sheetName val="Effect_rate"/>
      <sheetName val="Blended"/>
      <sheetName val="Effect_rate Annual"/>
      <sheetName val="Shee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A9" t="str">
            <v>January</v>
          </cell>
          <cell r="B9">
            <v>0</v>
          </cell>
          <cell r="C9">
            <v>2703</v>
          </cell>
          <cell r="D9">
            <v>66283</v>
          </cell>
          <cell r="E9">
            <v>20425</v>
          </cell>
          <cell r="F9">
            <v>5131614</v>
          </cell>
          <cell r="H9">
            <v>63666</v>
          </cell>
          <cell r="I9">
            <v>813</v>
          </cell>
          <cell r="J9">
            <v>455</v>
          </cell>
          <cell r="K9">
            <v>-41229</v>
          </cell>
          <cell r="L9">
            <v>-12942</v>
          </cell>
          <cell r="N9">
            <v>254</v>
          </cell>
          <cell r="O9">
            <v>650</v>
          </cell>
        </row>
        <row r="10">
          <cell r="A10" t="str">
            <v>February</v>
          </cell>
          <cell r="B10">
            <v>0</v>
          </cell>
          <cell r="C10">
            <v>13283</v>
          </cell>
          <cell r="D10">
            <v>66283</v>
          </cell>
          <cell r="E10">
            <v>20425</v>
          </cell>
          <cell r="F10">
            <v>60311017</v>
          </cell>
          <cell r="H10">
            <v>63666</v>
          </cell>
          <cell r="I10">
            <v>817</v>
          </cell>
          <cell r="J10">
            <v>459</v>
          </cell>
          <cell r="K10">
            <v>-41229</v>
          </cell>
          <cell r="L10">
            <v>-12937</v>
          </cell>
          <cell r="N10">
            <v>254</v>
          </cell>
          <cell r="O10">
            <v>650</v>
          </cell>
        </row>
        <row r="11">
          <cell r="A11" t="str">
            <v>March</v>
          </cell>
          <cell r="B11">
            <v>0</v>
          </cell>
          <cell r="C11">
            <v>78389</v>
          </cell>
          <cell r="D11">
            <v>66283</v>
          </cell>
          <cell r="E11">
            <v>20425</v>
          </cell>
          <cell r="F11">
            <v>32789855</v>
          </cell>
          <cell r="H11">
            <v>63664</v>
          </cell>
          <cell r="I11">
            <v>817</v>
          </cell>
          <cell r="J11">
            <v>459</v>
          </cell>
          <cell r="K11">
            <v>-41229</v>
          </cell>
          <cell r="L11">
            <v>-12937</v>
          </cell>
          <cell r="N11">
            <v>254</v>
          </cell>
          <cell r="O11">
            <v>650</v>
          </cell>
        </row>
        <row r="12">
          <cell r="A12" t="str">
            <v>April</v>
          </cell>
          <cell r="B12">
            <v>0</v>
          </cell>
          <cell r="C12">
            <v>40780</v>
          </cell>
          <cell r="D12">
            <v>66283</v>
          </cell>
          <cell r="E12">
            <v>20425</v>
          </cell>
          <cell r="F12">
            <v>106496507</v>
          </cell>
          <cell r="H12">
            <v>63664</v>
          </cell>
          <cell r="I12">
            <v>817</v>
          </cell>
          <cell r="J12">
            <v>459</v>
          </cell>
          <cell r="K12">
            <v>-41229</v>
          </cell>
          <cell r="L12">
            <v>-12937</v>
          </cell>
          <cell r="N12">
            <v>254</v>
          </cell>
          <cell r="O12">
            <v>650</v>
          </cell>
        </row>
        <row r="13">
          <cell r="A13" t="str">
            <v>May</v>
          </cell>
          <cell r="B13">
            <v>0</v>
          </cell>
          <cell r="C13">
            <v>3020</v>
          </cell>
          <cell r="D13">
            <v>66283</v>
          </cell>
          <cell r="E13">
            <v>20425</v>
          </cell>
          <cell r="F13">
            <v>5871325</v>
          </cell>
          <cell r="H13">
            <v>63622</v>
          </cell>
          <cell r="I13">
            <v>817</v>
          </cell>
          <cell r="J13">
            <v>459</v>
          </cell>
          <cell r="K13">
            <v>-41229</v>
          </cell>
          <cell r="L13">
            <v>-12937</v>
          </cell>
          <cell r="N13">
            <v>254</v>
          </cell>
          <cell r="O13">
            <v>650</v>
          </cell>
        </row>
        <row r="14">
          <cell r="A14" t="str">
            <v>June</v>
          </cell>
          <cell r="C14">
            <v>48200</v>
          </cell>
          <cell r="D14">
            <v>40385</v>
          </cell>
          <cell r="E14">
            <v>20425</v>
          </cell>
          <cell r="F14">
            <v>34584337</v>
          </cell>
          <cell r="H14">
            <v>63618</v>
          </cell>
          <cell r="I14">
            <v>817</v>
          </cell>
          <cell r="J14">
            <v>459</v>
          </cell>
          <cell r="K14">
            <v>-41229</v>
          </cell>
          <cell r="L14">
            <v>-12937</v>
          </cell>
          <cell r="N14">
            <v>254</v>
          </cell>
          <cell r="O14">
            <v>650</v>
          </cell>
        </row>
        <row r="15">
          <cell r="A15" t="str">
            <v>July</v>
          </cell>
          <cell r="C15">
            <v>3383</v>
          </cell>
          <cell r="D15">
            <v>62000</v>
          </cell>
          <cell r="E15">
            <v>20425</v>
          </cell>
          <cell r="F15">
            <v>5931714</v>
          </cell>
          <cell r="H15">
            <v>63600</v>
          </cell>
          <cell r="I15">
            <v>817</v>
          </cell>
          <cell r="J15">
            <v>459</v>
          </cell>
          <cell r="K15">
            <v>-41229</v>
          </cell>
          <cell r="L15">
            <v>-12937</v>
          </cell>
          <cell r="N15">
            <v>254</v>
          </cell>
          <cell r="O15">
            <v>650</v>
          </cell>
        </row>
        <row r="16">
          <cell r="A16" t="str">
            <v>August</v>
          </cell>
          <cell r="C16">
            <v>2950</v>
          </cell>
          <cell r="D16">
            <v>62000</v>
          </cell>
          <cell r="E16">
            <v>20425</v>
          </cell>
          <cell r="F16">
            <v>1901982</v>
          </cell>
          <cell r="H16">
            <v>63599</v>
          </cell>
          <cell r="I16">
            <v>817</v>
          </cell>
          <cell r="J16">
            <v>459</v>
          </cell>
          <cell r="K16">
            <v>-41229</v>
          </cell>
          <cell r="L16">
            <v>-12937</v>
          </cell>
          <cell r="N16">
            <v>254</v>
          </cell>
          <cell r="O16">
            <v>650</v>
          </cell>
        </row>
        <row r="17">
          <cell r="A17" t="str">
            <v>September</v>
          </cell>
          <cell r="C17">
            <v>49933</v>
          </cell>
          <cell r="D17">
            <v>82300</v>
          </cell>
          <cell r="E17">
            <v>64100</v>
          </cell>
          <cell r="F17">
            <v>-34245765</v>
          </cell>
          <cell r="H17">
            <v>63590</v>
          </cell>
          <cell r="I17">
            <v>817</v>
          </cell>
          <cell r="J17">
            <v>459</v>
          </cell>
          <cell r="K17">
            <v>-41229</v>
          </cell>
          <cell r="L17">
            <v>-12937</v>
          </cell>
          <cell r="N17">
            <v>254</v>
          </cell>
          <cell r="O17">
            <v>650</v>
          </cell>
        </row>
        <row r="18">
          <cell r="A18" t="str">
            <v>October</v>
          </cell>
          <cell r="C18">
            <v>2941</v>
          </cell>
          <cell r="D18">
            <v>64300</v>
          </cell>
          <cell r="E18">
            <v>25300</v>
          </cell>
          <cell r="F18">
            <v>15689638</v>
          </cell>
          <cell r="H18">
            <v>63590</v>
          </cell>
          <cell r="I18">
            <v>817</v>
          </cell>
          <cell r="J18">
            <v>459</v>
          </cell>
          <cell r="K18">
            <v>-41229</v>
          </cell>
          <cell r="L18">
            <v>-12937</v>
          </cell>
          <cell r="N18">
            <v>254</v>
          </cell>
          <cell r="O18">
            <v>650</v>
          </cell>
        </row>
        <row r="19">
          <cell r="A19" t="str">
            <v>November</v>
          </cell>
          <cell r="D19">
            <v>64300</v>
          </cell>
          <cell r="E19">
            <v>25300</v>
          </cell>
          <cell r="F19">
            <v>29254795</v>
          </cell>
          <cell r="H19">
            <v>63590</v>
          </cell>
          <cell r="I19">
            <v>817</v>
          </cell>
          <cell r="J19">
            <v>459</v>
          </cell>
          <cell r="K19">
            <v>-41229</v>
          </cell>
          <cell r="L19">
            <v>-12937</v>
          </cell>
          <cell r="N19">
            <v>254</v>
          </cell>
          <cell r="O19">
            <v>650</v>
          </cell>
        </row>
        <row r="20">
          <cell r="A20" t="str">
            <v>December</v>
          </cell>
          <cell r="C20">
            <v>55642</v>
          </cell>
          <cell r="D20">
            <v>64300</v>
          </cell>
          <cell r="E20">
            <v>25300</v>
          </cell>
          <cell r="F20">
            <v>30912554</v>
          </cell>
          <cell r="H20">
            <v>63590</v>
          </cell>
          <cell r="I20">
            <v>817</v>
          </cell>
          <cell r="J20">
            <v>459</v>
          </cell>
          <cell r="K20">
            <v>-41229</v>
          </cell>
          <cell r="L20">
            <v>-12937</v>
          </cell>
          <cell r="N20">
            <v>254</v>
          </cell>
          <cell r="O20">
            <v>650</v>
          </cell>
        </row>
        <row r="24">
          <cell r="A24" t="str">
            <v>January</v>
          </cell>
        </row>
        <row r="25">
          <cell r="A25" t="str">
            <v>February</v>
          </cell>
        </row>
        <row r="26">
          <cell r="A26" t="str">
            <v>March</v>
          </cell>
        </row>
        <row r="27">
          <cell r="A27" t="str">
            <v>April</v>
          </cell>
        </row>
        <row r="28">
          <cell r="A28" t="str">
            <v>May</v>
          </cell>
        </row>
        <row r="29">
          <cell r="A29" t="str">
            <v>June</v>
          </cell>
        </row>
        <row r="30">
          <cell r="A30" t="str">
            <v>July</v>
          </cell>
        </row>
        <row r="31">
          <cell r="A31" t="str">
            <v>August</v>
          </cell>
        </row>
        <row r="32">
          <cell r="A32" t="str">
            <v>September</v>
          </cell>
        </row>
        <row r="33">
          <cell r="A33" t="str">
            <v>October</v>
          </cell>
        </row>
        <row r="34">
          <cell r="A34" t="str">
            <v>November</v>
          </cell>
        </row>
        <row r="35">
          <cell r="A3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MEAS."/>
      <sheetName val="QTRLY INT. COMP"/>
      <sheetName val="MTHLY MEAS."/>
      <sheetName val="MTHLY INT. COMP"/>
      <sheetName val="IR COMP"/>
      <sheetName val="Sheet2"/>
      <sheetName val="Sheet3"/>
    </sheetNames>
    <sheetDataSet>
      <sheetData sheetId="0"/>
      <sheetData sheetId="1"/>
      <sheetData sheetId="2"/>
      <sheetData sheetId="3"/>
      <sheetData sheetId="4">
        <row r="39">
          <cell r="B39">
            <v>8.1723282774619987E-2</v>
          </cell>
          <cell r="C39">
            <v>8.1640793532299583E-2</v>
          </cell>
        </row>
      </sheetData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Prop taxes to function"/>
      <sheetName val="Trans Assessable plant"/>
      <sheetName val="Labor ratio"/>
      <sheetName val="Sheet3"/>
    </sheetNames>
    <sheetDataSet>
      <sheetData sheetId="0"/>
      <sheetData sheetId="1"/>
      <sheetData sheetId="2">
        <row r="2">
          <cell r="A2" t="str">
            <v>Wages &amp; Salaries</v>
          </cell>
        </row>
        <row r="3">
          <cell r="A3" t="str">
            <v>Year Ended December 31, 2004</v>
          </cell>
        </row>
        <row r="5">
          <cell r="C5" t="str">
            <v>Operation 1/</v>
          </cell>
          <cell r="E5" t="str">
            <v>Maintenance 1/</v>
          </cell>
          <cell r="G5" t="str">
            <v>Total</v>
          </cell>
          <cell r="I5" t="str">
            <v>Ratio</v>
          </cell>
          <cell r="K5" t="str">
            <v>Dist..</v>
          </cell>
        </row>
        <row r="6">
          <cell r="A6" t="str">
            <v>Production</v>
          </cell>
          <cell r="C6">
            <v>0</v>
          </cell>
          <cell r="E6">
            <v>0</v>
          </cell>
          <cell r="G6">
            <v>0</v>
          </cell>
          <cell r="I6">
            <v>0</v>
          </cell>
        </row>
        <row r="7">
          <cell r="A7" t="str">
            <v>Transmission</v>
          </cell>
          <cell r="C7">
            <v>2217957</v>
          </cell>
          <cell r="E7">
            <v>4092112</v>
          </cell>
          <cell r="G7">
            <v>6310069</v>
          </cell>
          <cell r="I7">
            <v>0.1159</v>
          </cell>
        </row>
        <row r="8">
          <cell r="A8" t="str">
            <v>Distribution</v>
          </cell>
          <cell r="C8">
            <v>13313018</v>
          </cell>
          <cell r="E8">
            <v>16034483</v>
          </cell>
          <cell r="G8">
            <v>29347501</v>
          </cell>
          <cell r="I8">
            <v>0.53920000000000001</v>
          </cell>
        </row>
        <row r="9">
          <cell r="A9" t="str">
            <v>Cust. Accts. &amp; Cust. Serv.</v>
          </cell>
          <cell r="C9">
            <v>18770105</v>
          </cell>
          <cell r="G9">
            <v>18770105</v>
          </cell>
          <cell r="I9">
            <v>0.34489999999999998</v>
          </cell>
          <cell r="K9">
            <v>0.8841</v>
          </cell>
        </row>
        <row r="10">
          <cell r="A10" t="str">
            <v>Sales</v>
          </cell>
          <cell r="C10">
            <v>1122</v>
          </cell>
          <cell r="G10">
            <v>1122</v>
          </cell>
          <cell r="I10">
            <v>0</v>
          </cell>
        </row>
        <row r="11">
          <cell r="A11" t="str">
            <v>A &amp; G</v>
          </cell>
          <cell r="C11">
            <v>8099320</v>
          </cell>
          <cell r="E11">
            <v>10943</v>
          </cell>
          <cell r="G11">
            <v>8110263</v>
          </cell>
        </row>
        <row r="12">
          <cell r="C12">
            <v>42401522</v>
          </cell>
          <cell r="E12">
            <v>20137538</v>
          </cell>
          <cell r="G12">
            <v>62539060</v>
          </cell>
          <cell r="I12">
            <v>1</v>
          </cell>
        </row>
        <row r="13">
          <cell r="A13" t="str">
            <v>Total W &amp; S less A&amp;G</v>
          </cell>
          <cell r="C13">
            <v>34302202</v>
          </cell>
          <cell r="E13">
            <v>20126595</v>
          </cell>
          <cell r="G13">
            <v>54428797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WOs"/>
      <sheetName val="2001 T&amp;D WOs"/>
      <sheetName val="WOs to Investigate"/>
      <sheetName val="WO Totals-Pivot"/>
      <sheetName val="FERC Reconciliation"/>
      <sheetName val="MP Adds 2001"/>
      <sheetName val="WO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 refreshError="1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rpTax"/>
      <sheetName val="Notes"/>
      <sheetName val="Index"/>
      <sheetName val="MTHLY BAL."/>
    </sheetNames>
    <sheetDataSet>
      <sheetData sheetId="0"/>
      <sheetData sheetId="1"/>
      <sheetData sheetId="2"/>
      <sheetData sheetId="3"/>
      <sheetData sheetId="4">
        <row r="2">
          <cell r="B2" t="str">
            <v>Project</v>
          </cell>
        </row>
        <row r="6">
          <cell r="A6" t="str">
            <v>RDLPRM03</v>
          </cell>
          <cell r="B6">
            <v>0</v>
          </cell>
          <cell r="C6">
            <v>0</v>
          </cell>
          <cell r="D6">
            <v>1581075.59</v>
          </cell>
          <cell r="E6">
            <v>3831642.39</v>
          </cell>
          <cell r="F6">
            <v>6786435.0800000001</v>
          </cell>
          <cell r="G6">
            <v>9849606.0299999993</v>
          </cell>
          <cell r="H6">
            <v>12946939.560000001</v>
          </cell>
          <cell r="I6">
            <v>13686671.890000001</v>
          </cell>
          <cell r="J6">
            <v>14935722.699999999</v>
          </cell>
          <cell r="K6">
            <v>17133180.510000002</v>
          </cell>
          <cell r="L6">
            <v>21400625.370000001</v>
          </cell>
          <cell r="M6">
            <v>24307422.789999999</v>
          </cell>
          <cell r="N6">
            <v>26796130.93</v>
          </cell>
          <cell r="O6">
            <v>32232440.609999999</v>
          </cell>
        </row>
        <row r="7">
          <cell r="A7" t="str">
            <v>RDLPRM34</v>
          </cell>
          <cell r="B7">
            <v>4204751</v>
          </cell>
          <cell r="C7">
            <v>144431.35</v>
          </cell>
          <cell r="D7">
            <v>4576625.2</v>
          </cell>
          <cell r="E7">
            <v>5359012.3600000003</v>
          </cell>
          <cell r="F7">
            <v>6340060.79</v>
          </cell>
          <cell r="G7">
            <v>7971142.0000000009</v>
          </cell>
          <cell r="H7">
            <v>8520432.5</v>
          </cell>
          <cell r="I7">
            <v>9989244.7700000014</v>
          </cell>
          <cell r="J7">
            <v>11129885</v>
          </cell>
          <cell r="K7">
            <v>12064996.32</v>
          </cell>
          <cell r="L7">
            <v>13322483.35</v>
          </cell>
          <cell r="M7">
            <v>13955275.08</v>
          </cell>
          <cell r="N7">
            <v>14515417.440000001</v>
          </cell>
          <cell r="O7">
            <v>15194333.9</v>
          </cell>
        </row>
        <row r="8">
          <cell r="A8" t="str">
            <v>RTSPRD08</v>
          </cell>
          <cell r="B8">
            <v>0</v>
          </cell>
          <cell r="C8">
            <v>0</v>
          </cell>
          <cell r="D8">
            <v>528703.94999999995</v>
          </cell>
          <cell r="E8">
            <v>1226051.1800000002</v>
          </cell>
          <cell r="F8">
            <v>2675130.9300000002</v>
          </cell>
          <cell r="G8">
            <v>1809243.96</v>
          </cell>
          <cell r="H8">
            <v>2564288.67</v>
          </cell>
          <cell r="I8">
            <v>3238857.62</v>
          </cell>
          <cell r="J8">
            <v>3395488.38</v>
          </cell>
          <cell r="K8">
            <v>3972250.79</v>
          </cell>
          <cell r="L8">
            <v>5634854.3299999991</v>
          </cell>
          <cell r="M8">
            <v>5877746.6699999999</v>
          </cell>
          <cell r="N8">
            <v>7008341.5599999996</v>
          </cell>
          <cell r="O8">
            <v>10957367.539999999</v>
          </cell>
        </row>
        <row r="9">
          <cell r="A9" t="str">
            <v>RDLPCM05</v>
          </cell>
          <cell r="B9">
            <v>0</v>
          </cell>
          <cell r="C9">
            <v>0</v>
          </cell>
          <cell r="D9">
            <v>832570.29</v>
          </cell>
          <cell r="E9">
            <v>2021381.2</v>
          </cell>
          <cell r="F9">
            <v>3461959.91</v>
          </cell>
          <cell r="G9">
            <v>4964117.0999999996</v>
          </cell>
          <cell r="H9">
            <v>6302519.79</v>
          </cell>
          <cell r="I9">
            <v>6734386.4500000002</v>
          </cell>
          <cell r="J9">
            <v>6567679.6699999999</v>
          </cell>
          <cell r="K9">
            <v>7731479.6399999997</v>
          </cell>
          <cell r="L9">
            <v>7694842.4400000004</v>
          </cell>
          <cell r="M9">
            <v>8855311.8300000001</v>
          </cell>
          <cell r="N9">
            <v>9619432.4299999997</v>
          </cell>
          <cell r="O9">
            <v>8325115.0700000003</v>
          </cell>
        </row>
        <row r="10">
          <cell r="A10" t="str">
            <v>RDLPLM60</v>
          </cell>
          <cell r="B10">
            <v>2394934</v>
          </cell>
          <cell r="C10">
            <v>81663.789999999994</v>
          </cell>
          <cell r="D10">
            <v>2225187.65</v>
          </cell>
          <cell r="E10">
            <v>2285226.06</v>
          </cell>
          <cell r="F10">
            <v>2810995.4299999997</v>
          </cell>
          <cell r="G10">
            <v>3811878.59</v>
          </cell>
          <cell r="H10">
            <v>5226604.5600000005</v>
          </cell>
          <cell r="I10">
            <v>5516170.25</v>
          </cell>
          <cell r="J10">
            <v>5727242.8399999999</v>
          </cell>
          <cell r="K10">
            <v>5899893.71</v>
          </cell>
          <cell r="L10">
            <v>6371896.7000000002</v>
          </cell>
          <cell r="M10">
            <v>6441233.7300000004</v>
          </cell>
          <cell r="N10">
            <v>6818379.9800000004</v>
          </cell>
          <cell r="O10">
            <v>7013324.2600000007</v>
          </cell>
        </row>
        <row r="11">
          <cell r="A11" t="str">
            <v>RDLPLM07</v>
          </cell>
          <cell r="B11">
            <v>0</v>
          </cell>
          <cell r="C11">
            <v>0</v>
          </cell>
          <cell r="D11">
            <v>708842.93</v>
          </cell>
          <cell r="E11">
            <v>1191541.42</v>
          </cell>
          <cell r="F11">
            <v>2922178.73</v>
          </cell>
          <cell r="G11">
            <v>3452401.93</v>
          </cell>
          <cell r="H11">
            <v>4235159.42</v>
          </cell>
          <cell r="I11">
            <v>5236081.49</v>
          </cell>
          <cell r="J11">
            <v>5999061.79</v>
          </cell>
          <cell r="K11">
            <v>5789025.5700000003</v>
          </cell>
          <cell r="L11">
            <v>6130848.9800000004</v>
          </cell>
          <cell r="M11">
            <v>5811008.9100000001</v>
          </cell>
          <cell r="N11">
            <v>6216448.71</v>
          </cell>
          <cell r="O11">
            <v>6775182.9299999997</v>
          </cell>
        </row>
        <row r="12">
          <cell r="A12" t="str">
            <v>RDSPRG84</v>
          </cell>
          <cell r="B12">
            <v>2102586</v>
          </cell>
          <cell r="C12">
            <v>201800.97</v>
          </cell>
          <cell r="D12">
            <v>2121201.75</v>
          </cell>
          <cell r="E12">
            <v>2144695.8800000004</v>
          </cell>
          <cell r="F12">
            <v>2200734.7800000003</v>
          </cell>
          <cell r="G12">
            <v>2214385.17</v>
          </cell>
          <cell r="H12">
            <v>2247070.73</v>
          </cell>
          <cell r="I12">
            <v>2287000.12</v>
          </cell>
          <cell r="J12">
            <v>2368196.71</v>
          </cell>
          <cell r="K12">
            <v>2413320.4900000002</v>
          </cell>
          <cell r="L12">
            <v>2445868.67</v>
          </cell>
          <cell r="M12">
            <v>2541493.1000000006</v>
          </cell>
          <cell r="N12">
            <v>2604214.42</v>
          </cell>
          <cell r="O12">
            <v>2869889.5100000002</v>
          </cell>
        </row>
        <row r="14">
          <cell r="A14" t="str">
            <v>RDSPRD99</v>
          </cell>
          <cell r="B14">
            <v>0</v>
          </cell>
          <cell r="C14">
            <v>0</v>
          </cell>
          <cell r="D14">
            <v>0</v>
          </cell>
          <cell r="E14">
            <v>27451.05</v>
          </cell>
          <cell r="F14">
            <v>1080050.31</v>
          </cell>
          <cell r="G14">
            <v>1164784.5900000001</v>
          </cell>
          <cell r="H14">
            <v>1203124.8899999999</v>
          </cell>
          <cell r="I14">
            <v>1234777.19</v>
          </cell>
          <cell r="J14">
            <v>3252945.95</v>
          </cell>
          <cell r="K14">
            <v>3375460.52</v>
          </cell>
          <cell r="L14">
            <v>3459954.0700000003</v>
          </cell>
          <cell r="M14">
            <v>3678816.36</v>
          </cell>
          <cell r="N14">
            <v>3778441.1</v>
          </cell>
          <cell r="O14">
            <v>3961636.48</v>
          </cell>
        </row>
        <row r="15">
          <cell r="A15" t="str">
            <v>RDSPRD75</v>
          </cell>
          <cell r="B15">
            <v>765117</v>
          </cell>
          <cell r="C15">
            <v>41453.269999999997</v>
          </cell>
          <cell r="D15">
            <v>993549.42</v>
          </cell>
          <cell r="E15">
            <v>1320194.19</v>
          </cell>
          <cell r="F15">
            <v>1707993.94</v>
          </cell>
          <cell r="G15">
            <v>2379428.4700000002</v>
          </cell>
          <cell r="H15">
            <v>2994806.6</v>
          </cell>
          <cell r="I15">
            <v>3130824.5999999996</v>
          </cell>
          <cell r="J15">
            <v>3187798.27</v>
          </cell>
          <cell r="K15">
            <v>3258976.92</v>
          </cell>
          <cell r="L15">
            <v>3282998.97</v>
          </cell>
          <cell r="M15">
            <v>3334195.5</v>
          </cell>
          <cell r="N15">
            <v>3778441.1</v>
          </cell>
          <cell r="O15">
            <v>3513868.48</v>
          </cell>
        </row>
        <row r="16">
          <cell r="A16" t="str">
            <v>RTSPRT95</v>
          </cell>
          <cell r="B16">
            <v>1591957</v>
          </cell>
          <cell r="C16">
            <v>282454.25</v>
          </cell>
          <cell r="D16">
            <v>1591957.1199999999</v>
          </cell>
          <cell r="E16">
            <v>1641883.4200000002</v>
          </cell>
          <cell r="F16">
            <v>1659074.0999999999</v>
          </cell>
          <cell r="G16">
            <v>1735588.4300000002</v>
          </cell>
          <cell r="H16">
            <v>1799632.19</v>
          </cell>
          <cell r="I16">
            <v>1822964.8299999998</v>
          </cell>
          <cell r="J16">
            <v>1837440.85</v>
          </cell>
          <cell r="K16">
            <v>1887028.6600000001</v>
          </cell>
          <cell r="L16">
            <v>2028909.9000000001</v>
          </cell>
          <cell r="M16">
            <v>2171394.17</v>
          </cell>
          <cell r="N16">
            <v>2273463.16</v>
          </cell>
          <cell r="O16">
            <v>2517646.7999999998</v>
          </cell>
        </row>
        <row r="17">
          <cell r="A17" t="str">
            <v>RDLPLM20</v>
          </cell>
          <cell r="B17">
            <v>0</v>
          </cell>
          <cell r="C17">
            <v>0</v>
          </cell>
          <cell r="D17">
            <v>6882.8099999999995</v>
          </cell>
          <cell r="E17">
            <v>30995.51</v>
          </cell>
          <cell r="F17">
            <v>163178.74</v>
          </cell>
          <cell r="G17">
            <v>458010.97</v>
          </cell>
          <cell r="H17">
            <v>759580.76</v>
          </cell>
          <cell r="I17">
            <v>1256596.23</v>
          </cell>
          <cell r="J17">
            <v>1808907.67</v>
          </cell>
          <cell r="K17">
            <v>2506667.87</v>
          </cell>
          <cell r="L17">
            <v>2692322.29</v>
          </cell>
          <cell r="M17">
            <v>2752899.17</v>
          </cell>
          <cell r="N17">
            <v>2791116.8099999996</v>
          </cell>
          <cell r="O17">
            <v>2825510.11</v>
          </cell>
        </row>
        <row r="18">
          <cell r="A18" t="str">
            <v>RCPORG27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917230.78</v>
          </cell>
          <cell r="J18">
            <v>930258.22</v>
          </cell>
          <cell r="K18">
            <v>1368263.33</v>
          </cell>
          <cell r="L18">
            <v>2325722.27</v>
          </cell>
          <cell r="M18">
            <v>2380083.7599999998</v>
          </cell>
          <cell r="N18">
            <v>2383485.2200000002</v>
          </cell>
          <cell r="O18">
            <v>2584915.38</v>
          </cell>
        </row>
        <row r="19">
          <cell r="A19" t="str">
            <v>RDLPRM11</v>
          </cell>
          <cell r="B19">
            <v>0</v>
          </cell>
          <cell r="C19">
            <v>0</v>
          </cell>
          <cell r="D19">
            <v>154270.78</v>
          </cell>
          <cell r="E19">
            <v>433080.76</v>
          </cell>
          <cell r="F19">
            <v>671447.06</v>
          </cell>
          <cell r="G19">
            <v>929447.44</v>
          </cell>
          <cell r="H19">
            <v>1244877.97</v>
          </cell>
          <cell r="I19">
            <v>1411594.63</v>
          </cell>
          <cell r="J19">
            <v>1618683.37</v>
          </cell>
          <cell r="K19">
            <v>1885069.09</v>
          </cell>
          <cell r="L19">
            <v>2201493.36</v>
          </cell>
          <cell r="M19">
            <v>2327287.16</v>
          </cell>
          <cell r="N19">
            <v>2353620.77</v>
          </cell>
          <cell r="O19">
            <v>2580168.5299999998</v>
          </cell>
        </row>
        <row r="20">
          <cell r="A20" t="str">
            <v>RICPRG42</v>
          </cell>
          <cell r="B20">
            <v>520712</v>
          </cell>
          <cell r="C20">
            <v>18326.93</v>
          </cell>
          <cell r="D20">
            <v>532160.34</v>
          </cell>
          <cell r="E20">
            <v>558628.85000000009</v>
          </cell>
          <cell r="F20">
            <v>596700.51</v>
          </cell>
          <cell r="G20">
            <v>646928.98</v>
          </cell>
          <cell r="H20">
            <v>864216.9</v>
          </cell>
          <cell r="I20">
            <v>923397.61</v>
          </cell>
          <cell r="J20">
            <v>955092.41</v>
          </cell>
          <cell r="K20">
            <v>1016181.0899999999</v>
          </cell>
          <cell r="L20">
            <v>1045432.2999999999</v>
          </cell>
          <cell r="M20">
            <v>1093583.77</v>
          </cell>
          <cell r="N20">
            <v>1363246.96</v>
          </cell>
          <cell r="O20">
            <v>1667479.37</v>
          </cell>
        </row>
        <row r="21">
          <cell r="A21" t="str">
            <v>RDLPCS03</v>
          </cell>
          <cell r="B21">
            <v>0</v>
          </cell>
          <cell r="C21">
            <v>0</v>
          </cell>
          <cell r="D21">
            <v>47680.28</v>
          </cell>
          <cell r="E21">
            <v>134387.46</v>
          </cell>
          <cell r="F21">
            <v>300754.46000000002</v>
          </cell>
          <cell r="G21">
            <v>539780.84</v>
          </cell>
          <cell r="H21">
            <v>456307.04</v>
          </cell>
          <cell r="I21">
            <v>686131.92</v>
          </cell>
          <cell r="J21">
            <v>843049.15</v>
          </cell>
          <cell r="K21">
            <v>856663.73</v>
          </cell>
          <cell r="L21">
            <v>1016806.79</v>
          </cell>
          <cell r="M21">
            <v>1589099.86</v>
          </cell>
          <cell r="N21">
            <v>1654937.71</v>
          </cell>
          <cell r="O21">
            <v>1561820.28</v>
          </cell>
        </row>
        <row r="22">
          <cell r="A22" t="str">
            <v>RDLPCS80</v>
          </cell>
          <cell r="B22">
            <v>0</v>
          </cell>
          <cell r="C22">
            <v>0</v>
          </cell>
          <cell r="D22">
            <v>224974.11</v>
          </cell>
          <cell r="E22">
            <v>290755.65999999997</v>
          </cell>
          <cell r="F22">
            <v>299233.5</v>
          </cell>
          <cell r="G22">
            <v>2088480.22</v>
          </cell>
          <cell r="H22">
            <v>2102797.36</v>
          </cell>
          <cell r="I22">
            <v>2106863.29</v>
          </cell>
          <cell r="J22">
            <v>2126780.15</v>
          </cell>
          <cell r="K22">
            <v>2131373.77</v>
          </cell>
          <cell r="L22">
            <v>2137329.7999999998</v>
          </cell>
          <cell r="M22">
            <v>1949297.2</v>
          </cell>
          <cell r="N22">
            <v>1484252.24</v>
          </cell>
          <cell r="O22">
            <v>1484252.24</v>
          </cell>
        </row>
        <row r="23">
          <cell r="A23" t="str">
            <v>RDSPRD25</v>
          </cell>
          <cell r="B23">
            <v>582091</v>
          </cell>
          <cell r="C23">
            <v>21844.18</v>
          </cell>
          <cell r="D23">
            <v>592601.37000000011</v>
          </cell>
          <cell r="E23">
            <v>609553.55000000005</v>
          </cell>
          <cell r="F23">
            <v>648198.03</v>
          </cell>
          <cell r="G23">
            <v>723153.79999999993</v>
          </cell>
          <cell r="H23">
            <v>733563.3600000001</v>
          </cell>
          <cell r="I23">
            <v>809541.31</v>
          </cell>
          <cell r="J23">
            <v>848543.08</v>
          </cell>
          <cell r="K23">
            <v>897039.9</v>
          </cell>
          <cell r="L23">
            <v>898424.42999999993</v>
          </cell>
          <cell r="M23">
            <v>926972.7</v>
          </cell>
          <cell r="N23">
            <v>937177.66000000015</v>
          </cell>
          <cell r="O23">
            <v>1188638.6099999999</v>
          </cell>
        </row>
        <row r="24">
          <cell r="A24" t="str">
            <v>RDLPCM04</v>
          </cell>
          <cell r="B24">
            <v>0</v>
          </cell>
          <cell r="C24">
            <v>0</v>
          </cell>
          <cell r="D24">
            <v>32366.77</v>
          </cell>
          <cell r="E24">
            <v>49613.440000000002</v>
          </cell>
          <cell r="F24">
            <v>58699.96</v>
          </cell>
          <cell r="G24">
            <v>113925.08</v>
          </cell>
          <cell r="H24">
            <v>593793.35</v>
          </cell>
          <cell r="I24">
            <v>615967.93999999994</v>
          </cell>
          <cell r="J24">
            <v>582109.17000000004</v>
          </cell>
          <cell r="K24">
            <v>776829.33</v>
          </cell>
          <cell r="L24">
            <v>898463.98</v>
          </cell>
          <cell r="M24">
            <v>1035570.13</v>
          </cell>
          <cell r="N24">
            <v>1234560.75</v>
          </cell>
          <cell r="O24">
            <v>1303731.01</v>
          </cell>
        </row>
        <row r="25">
          <cell r="A25" t="str">
            <v>ROCPOG69</v>
          </cell>
          <cell r="B25">
            <v>0</v>
          </cell>
          <cell r="C25">
            <v>0</v>
          </cell>
          <cell r="D25">
            <v>15536.45</v>
          </cell>
          <cell r="E25">
            <v>99007.010000000009</v>
          </cell>
          <cell r="F25">
            <v>130823.4</v>
          </cell>
          <cell r="G25">
            <v>161180.19</v>
          </cell>
          <cell r="H25">
            <v>337802.52</v>
          </cell>
          <cell r="I25">
            <v>408764.44</v>
          </cell>
          <cell r="J25">
            <v>431890.08</v>
          </cell>
          <cell r="K25">
            <v>455818.30000000005</v>
          </cell>
          <cell r="L25">
            <v>489480.84</v>
          </cell>
          <cell r="M25">
            <v>916132.84</v>
          </cell>
          <cell r="N25">
            <v>1058322.44</v>
          </cell>
          <cell r="O25">
            <v>1228624.0499999998</v>
          </cell>
        </row>
        <row r="26">
          <cell r="A26" t="str">
            <v>RDLPPM07</v>
          </cell>
          <cell r="B26">
            <v>0</v>
          </cell>
          <cell r="C26">
            <v>0</v>
          </cell>
          <cell r="D26">
            <v>66766.149999999994</v>
          </cell>
          <cell r="E26">
            <v>536455.73</v>
          </cell>
          <cell r="F26">
            <v>994089.32</v>
          </cell>
          <cell r="G26">
            <v>1073534.33</v>
          </cell>
          <cell r="H26">
            <v>1148392.08</v>
          </cell>
          <cell r="I26">
            <v>1126827.99</v>
          </cell>
          <cell r="J26">
            <v>1111459.57</v>
          </cell>
          <cell r="K26">
            <v>1085204.49</v>
          </cell>
          <cell r="L26">
            <v>1051207.27</v>
          </cell>
          <cell r="M26">
            <v>1041583.87</v>
          </cell>
          <cell r="N26">
            <v>1042806.61</v>
          </cell>
          <cell r="O26">
            <v>1091893.17</v>
          </cell>
        </row>
        <row r="27">
          <cell r="A27" t="str">
            <v>RCCPOG57</v>
          </cell>
          <cell r="B27">
            <v>223248</v>
          </cell>
          <cell r="C27">
            <v>12936.07</v>
          </cell>
          <cell r="D27">
            <v>266525.21000000002</v>
          </cell>
          <cell r="E27">
            <v>304777.62</v>
          </cell>
          <cell r="F27">
            <v>449031.12</v>
          </cell>
          <cell r="G27">
            <v>539964.75</v>
          </cell>
          <cell r="H27">
            <v>597180.93999999994</v>
          </cell>
          <cell r="I27">
            <v>613207.57999999996</v>
          </cell>
          <cell r="J27">
            <v>654961.16999999993</v>
          </cell>
          <cell r="K27">
            <v>707896.07</v>
          </cell>
          <cell r="L27">
            <v>793710.23</v>
          </cell>
          <cell r="M27">
            <v>861943.96</v>
          </cell>
          <cell r="N27">
            <v>862935.40999999992</v>
          </cell>
          <cell r="O27">
            <v>862935.40999999992</v>
          </cell>
        </row>
        <row r="28">
          <cell r="A28" t="str">
            <v>RICPPG51</v>
          </cell>
          <cell r="B28">
            <v>499190</v>
          </cell>
          <cell r="C28">
            <v>23019.33</v>
          </cell>
          <cell r="D28">
            <v>519189.42</v>
          </cell>
          <cell r="E28">
            <v>541576.30999999994</v>
          </cell>
          <cell r="F28">
            <v>567571.1</v>
          </cell>
          <cell r="G28">
            <v>608885.28</v>
          </cell>
          <cell r="H28">
            <v>637789.18999999994</v>
          </cell>
          <cell r="I28">
            <v>666948.75</v>
          </cell>
          <cell r="J28">
            <v>692112.51</v>
          </cell>
          <cell r="K28">
            <v>714166.64</v>
          </cell>
          <cell r="L28">
            <v>739898.36</v>
          </cell>
          <cell r="M28">
            <v>770210.75</v>
          </cell>
          <cell r="N28">
            <v>819257.34</v>
          </cell>
          <cell r="O28">
            <v>873623.66</v>
          </cell>
        </row>
        <row r="29">
          <cell r="A29" t="str">
            <v>RCOPRG01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-362.92</v>
          </cell>
          <cell r="J29">
            <v>561481.74</v>
          </cell>
          <cell r="K29">
            <v>636362.28</v>
          </cell>
          <cell r="L29">
            <v>677684.64</v>
          </cell>
          <cell r="M29">
            <v>831489.64</v>
          </cell>
          <cell r="N29">
            <v>843596.34</v>
          </cell>
          <cell r="O29">
            <v>944651.57</v>
          </cell>
        </row>
        <row r="30">
          <cell r="A30" t="str">
            <v>RFOPOG41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36673.360000000001</v>
          </cell>
          <cell r="K30">
            <v>36673.360000000001</v>
          </cell>
          <cell r="L30">
            <v>36673.360000000001</v>
          </cell>
          <cell r="M30">
            <v>37810.9</v>
          </cell>
          <cell r="N30">
            <v>76214.19</v>
          </cell>
          <cell r="O30">
            <v>697077.02</v>
          </cell>
        </row>
        <row r="31">
          <cell r="A31" t="str">
            <v>RICPOG30</v>
          </cell>
          <cell r="B31">
            <v>0</v>
          </cell>
          <cell r="C31">
            <v>0</v>
          </cell>
          <cell r="D31">
            <v>65836.639999999999</v>
          </cell>
          <cell r="E31">
            <v>254537.69</v>
          </cell>
          <cell r="F31">
            <v>344445.14</v>
          </cell>
          <cell r="G31">
            <v>415273.35000000003</v>
          </cell>
          <cell r="H31">
            <v>476315.35000000003</v>
          </cell>
          <cell r="I31">
            <v>498619.99</v>
          </cell>
          <cell r="J31">
            <v>524880.82999999996</v>
          </cell>
          <cell r="K31">
            <v>535529.37</v>
          </cell>
          <cell r="L31">
            <v>546794.64</v>
          </cell>
          <cell r="M31">
            <v>562792.63</v>
          </cell>
          <cell r="N31">
            <v>570426.44999999995</v>
          </cell>
          <cell r="O31">
            <v>570426.44999999995</v>
          </cell>
        </row>
        <row r="32">
          <cell r="A32" t="str">
            <v>RCSPRM34</v>
          </cell>
          <cell r="B32">
            <v>293436</v>
          </cell>
          <cell r="C32">
            <v>10079.39</v>
          </cell>
          <cell r="D32">
            <v>293435.87</v>
          </cell>
          <cell r="E32">
            <v>293435.87</v>
          </cell>
          <cell r="F32">
            <v>293435.87</v>
          </cell>
          <cell r="G32">
            <v>293435.87</v>
          </cell>
          <cell r="H32">
            <v>293435.87</v>
          </cell>
          <cell r="I32">
            <v>293435.87</v>
          </cell>
          <cell r="J32">
            <v>293435.87</v>
          </cell>
          <cell r="K32">
            <v>293435.87</v>
          </cell>
          <cell r="L32">
            <v>293435.87</v>
          </cell>
          <cell r="M32">
            <v>352694.93</v>
          </cell>
          <cell r="N32">
            <v>381050.97000000003</v>
          </cell>
          <cell r="O32">
            <v>440042.87</v>
          </cell>
        </row>
        <row r="33">
          <cell r="A33" t="str">
            <v>RDSPLD62</v>
          </cell>
          <cell r="B33">
            <v>0</v>
          </cell>
          <cell r="C33">
            <v>0</v>
          </cell>
          <cell r="D33">
            <v>4858.8700000000008</v>
          </cell>
          <cell r="E33">
            <v>22186.080000000002</v>
          </cell>
          <cell r="F33">
            <v>38409.58</v>
          </cell>
          <cell r="G33">
            <v>61332.840000000004</v>
          </cell>
          <cell r="H33">
            <v>92273.5</v>
          </cell>
          <cell r="I33">
            <v>138717.56999999998</v>
          </cell>
          <cell r="J33">
            <v>138926.35</v>
          </cell>
          <cell r="K33">
            <v>165849.07</v>
          </cell>
          <cell r="L33">
            <v>201280.75</v>
          </cell>
          <cell r="M33">
            <v>238941.9</v>
          </cell>
          <cell r="N33">
            <v>307418.44</v>
          </cell>
          <cell r="O33">
            <v>456798.75999999995</v>
          </cell>
        </row>
        <row r="34">
          <cell r="A34" t="str">
            <v>RDLPLM34</v>
          </cell>
          <cell r="B34">
            <v>0</v>
          </cell>
          <cell r="C34">
            <v>0</v>
          </cell>
          <cell r="D34">
            <v>1979.03</v>
          </cell>
          <cell r="E34">
            <v>4028.18</v>
          </cell>
          <cell r="F34">
            <v>6164.48</v>
          </cell>
          <cell r="G34">
            <v>111200.73999999999</v>
          </cell>
          <cell r="H34">
            <v>111348.52</v>
          </cell>
          <cell r="I34">
            <v>111555.26</v>
          </cell>
          <cell r="J34">
            <v>117476.15000000001</v>
          </cell>
          <cell r="K34">
            <v>241593.12</v>
          </cell>
          <cell r="L34">
            <v>250653.38</v>
          </cell>
          <cell r="M34">
            <v>260786.12999999998</v>
          </cell>
          <cell r="N34">
            <v>337696.88</v>
          </cell>
          <cell r="O34">
            <v>400763.75</v>
          </cell>
        </row>
        <row r="35">
          <cell r="A35" t="str">
            <v>RDSPRT71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68616.92</v>
          </cell>
          <cell r="M35">
            <v>136809.91999999998</v>
          </cell>
          <cell r="N35">
            <v>232242.66</v>
          </cell>
          <cell r="O35">
            <v>324208.07</v>
          </cell>
        </row>
        <row r="36">
          <cell r="A36" t="str">
            <v>RFOPRG21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7541.44</v>
          </cell>
          <cell r="H36">
            <v>7541.44</v>
          </cell>
          <cell r="I36">
            <v>25961.74</v>
          </cell>
          <cell r="J36">
            <v>244169.79</v>
          </cell>
          <cell r="K36">
            <v>248327.11</v>
          </cell>
          <cell r="L36">
            <v>273694.26</v>
          </cell>
          <cell r="M36">
            <v>273810.37</v>
          </cell>
          <cell r="N36">
            <v>273698.09000000003</v>
          </cell>
          <cell r="O36">
            <v>273698.09000000003</v>
          </cell>
        </row>
        <row r="37">
          <cell r="A37" t="str">
            <v>ROOPOG19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41123.07</v>
          </cell>
          <cell r="G37">
            <v>150889.51</v>
          </cell>
          <cell r="H37">
            <v>174161.28</v>
          </cell>
          <cell r="I37">
            <v>231733.95</v>
          </cell>
          <cell r="J37">
            <v>236192.6</v>
          </cell>
          <cell r="K37">
            <v>236219.97</v>
          </cell>
          <cell r="L37">
            <v>236219.97</v>
          </cell>
          <cell r="M37">
            <v>259232.82</v>
          </cell>
          <cell r="N37">
            <v>259867.49</v>
          </cell>
          <cell r="O37">
            <v>259867.49</v>
          </cell>
        </row>
        <row r="39">
          <cell r="A39" t="str">
            <v>RIOPOG59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29159.23</v>
          </cell>
          <cell r="I39">
            <v>40594.210000000006</v>
          </cell>
          <cell r="J39">
            <v>45389.65</v>
          </cell>
          <cell r="K39">
            <v>66289.649999999994</v>
          </cell>
          <cell r="L39">
            <v>90944.2</v>
          </cell>
          <cell r="M39">
            <v>91270.080000000002</v>
          </cell>
          <cell r="N39">
            <v>91270.080000000002</v>
          </cell>
          <cell r="O39">
            <v>237286.34</v>
          </cell>
        </row>
        <row r="40">
          <cell r="A40" t="str">
            <v>RDLPCS94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22810.34</v>
          </cell>
          <cell r="H40">
            <v>38398.629999999997</v>
          </cell>
          <cell r="I40">
            <v>41557.25</v>
          </cell>
          <cell r="J40">
            <v>63316.18</v>
          </cell>
          <cell r="K40">
            <v>97068.28</v>
          </cell>
          <cell r="L40">
            <v>105414.64</v>
          </cell>
          <cell r="M40">
            <v>140813.06</v>
          </cell>
          <cell r="N40">
            <v>206340.49</v>
          </cell>
          <cell r="O40">
            <v>207600.36</v>
          </cell>
        </row>
        <row r="41">
          <cell r="A41" t="str">
            <v>RFOPOG40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82558.83</v>
          </cell>
          <cell r="K41">
            <v>94889.86</v>
          </cell>
          <cell r="L41">
            <v>94889.86</v>
          </cell>
          <cell r="M41">
            <v>95169.2</v>
          </cell>
          <cell r="N41">
            <v>124285.83</v>
          </cell>
          <cell r="O41">
            <v>183081.08</v>
          </cell>
        </row>
        <row r="42">
          <cell r="A42" t="str">
            <v>RDSPRD80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151579.05000000002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A46" t="str">
            <v>RDOPOLAB</v>
          </cell>
          <cell r="B46">
            <v>0</v>
          </cell>
          <cell r="C46">
            <v>0</v>
          </cell>
          <cell r="D46">
            <v>921728.24</v>
          </cell>
          <cell r="E46">
            <v>921728.24</v>
          </cell>
          <cell r="F46">
            <v>921728.24</v>
          </cell>
          <cell r="G46">
            <v>921728.24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ROOPOXXX</v>
          </cell>
          <cell r="B47">
            <v>363485.07</v>
          </cell>
          <cell r="C47">
            <v>7673.7</v>
          </cell>
          <cell r="D47">
            <v>1081082.7</v>
          </cell>
          <cell r="E47">
            <v>1081082.7</v>
          </cell>
          <cell r="F47">
            <v>159354.46</v>
          </cell>
          <cell r="G47">
            <v>159354.46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50">
          <cell r="A50" t="str">
            <v>Subtotal</v>
          </cell>
          <cell r="B50">
            <v>13541507.07</v>
          </cell>
          <cell r="C50">
            <v>845683.23</v>
          </cell>
          <cell r="D50">
            <v>23542413.050000004</v>
          </cell>
          <cell r="E50">
            <v>35780172.300000019</v>
          </cell>
          <cell r="F50">
            <v>53204335.840000004</v>
          </cell>
          <cell r="G50">
            <v>67836828.519999996</v>
          </cell>
          <cell r="H50">
            <v>81125317.419999987</v>
          </cell>
          <cell r="I50">
            <v>90615791.179999977</v>
          </cell>
          <cell r="J50">
            <v>101372918.61000001</v>
          </cell>
          <cell r="K50">
            <v>111757497.58999999</v>
          </cell>
          <cell r="L50">
            <v>125141802.36000004</v>
          </cell>
          <cell r="M50">
            <v>135711507.58999997</v>
          </cell>
          <cell r="N50">
            <v>142921055.79000002</v>
          </cell>
          <cell r="O50">
            <v>159965173.63000005</v>
          </cell>
        </row>
        <row r="52">
          <cell r="A52" t="str">
            <v>Other :</v>
          </cell>
        </row>
        <row r="53">
          <cell r="A53" t="str">
            <v>X0069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X0090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X0091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X0092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X0094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X0095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X0097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X0098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X0099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X0100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05999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A65" t="str">
            <v>Reconciling items:</v>
          </cell>
        </row>
        <row r="66">
          <cell r="A66" t="str">
            <v>Adjustments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.</v>
          </cell>
          <cell r="O67" t="str">
            <v>.</v>
          </cell>
        </row>
        <row r="68">
          <cell r="A68" t="str">
            <v>Total</v>
          </cell>
          <cell r="B68">
            <v>13541507.07</v>
          </cell>
          <cell r="C68">
            <v>845683.23</v>
          </cell>
          <cell r="D68">
            <v>23542413.050000004</v>
          </cell>
          <cell r="E68">
            <v>35780172.300000019</v>
          </cell>
          <cell r="F68">
            <v>53204335.840000004</v>
          </cell>
          <cell r="G68">
            <v>67836828.519999996</v>
          </cell>
          <cell r="H68">
            <v>81125317.419999987</v>
          </cell>
          <cell r="I68">
            <v>90615791.179999977</v>
          </cell>
          <cell r="J68">
            <v>101372918.61000001</v>
          </cell>
          <cell r="K68">
            <v>111757497.58999999</v>
          </cell>
          <cell r="L68">
            <v>125141802.36000004</v>
          </cell>
          <cell r="M68">
            <v>135711507.58999997</v>
          </cell>
          <cell r="N68">
            <v>142921055.79000002</v>
          </cell>
          <cell r="O68">
            <v>159965173.63000005</v>
          </cell>
        </row>
        <row r="69">
          <cell r="A69" t="str">
            <v>CCRF in CWIP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Subtotal</v>
          </cell>
          <cell r="D70">
            <v>23542413.050000004</v>
          </cell>
          <cell r="E70">
            <v>35780172.300000019</v>
          </cell>
          <cell r="F70">
            <v>53204335.840000004</v>
          </cell>
          <cell r="G70">
            <v>67836828.519999996</v>
          </cell>
          <cell r="H70">
            <v>81125317.419999987</v>
          </cell>
          <cell r="I70">
            <v>90615791.179999977</v>
          </cell>
          <cell r="J70">
            <v>101372918.61000001</v>
          </cell>
          <cell r="K70">
            <v>111757497.58999999</v>
          </cell>
          <cell r="L70">
            <v>125141802.36000004</v>
          </cell>
          <cell r="M70">
            <v>135711507.58999997</v>
          </cell>
          <cell r="N70">
            <v>142921055.79000002</v>
          </cell>
          <cell r="O70">
            <v>159965173.63000005</v>
          </cell>
        </row>
        <row r="71">
          <cell r="A71" t="str">
            <v>X0094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X0097</v>
          </cell>
          <cell r="B72">
            <v>0</v>
          </cell>
          <cell r="C72">
            <v>0</v>
          </cell>
          <cell r="D72">
            <v>33674437.829999998</v>
          </cell>
          <cell r="E72">
            <v>33977425.409999996</v>
          </cell>
          <cell r="F72">
            <v>34141550.009999998</v>
          </cell>
          <cell r="G72">
            <v>34479321.130000003</v>
          </cell>
          <cell r="H72">
            <v>34915484.689999998</v>
          </cell>
          <cell r="I72">
            <v>38529114.980000004</v>
          </cell>
          <cell r="J72">
            <v>38228438.320000008</v>
          </cell>
          <cell r="K72">
            <v>38300554.079999998</v>
          </cell>
          <cell r="L72">
            <v>38364587.719999999</v>
          </cell>
          <cell r="M72">
            <v>38459506.850000001</v>
          </cell>
          <cell r="N72">
            <v>38513563.780000001</v>
          </cell>
          <cell r="O72">
            <v>38712655</v>
          </cell>
        </row>
        <row r="73">
          <cell r="A73" t="str">
            <v>JOB BALANCE LESS AFUDC</v>
          </cell>
          <cell r="D73">
            <v>57216850.880000003</v>
          </cell>
          <cell r="E73">
            <v>69757597.710000008</v>
          </cell>
          <cell r="F73">
            <v>87345885.849999994</v>
          </cell>
          <cell r="G73">
            <v>102316149.65000001</v>
          </cell>
          <cell r="H73">
            <v>116040802.10999998</v>
          </cell>
          <cell r="I73">
            <v>129144906.15999998</v>
          </cell>
          <cell r="J73">
            <v>139601356.93000001</v>
          </cell>
          <cell r="K73">
            <v>150058051.66999999</v>
          </cell>
          <cell r="L73">
            <v>163506390.08000004</v>
          </cell>
          <cell r="M73">
            <v>174171014.43999997</v>
          </cell>
          <cell r="N73">
            <v>181435328.57000002</v>
          </cell>
          <cell r="O73">
            <v>198677828.63000005</v>
          </cell>
        </row>
        <row r="75">
          <cell r="B75">
            <v>13541507.07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Fuels Adjustment"/>
      <sheetName val="Book to Tax"/>
      <sheetName val="3.1 MSCs 2002"/>
      <sheetName val="2002Pool"/>
      <sheetName val="Settlement - Inelig. Assets"/>
      <sheetName val="1 Asset Classes"/>
      <sheetName val="Pools Summary"/>
      <sheetName val="Input Page"/>
      <sheetName val="CWIP"/>
      <sheetName val="Fuel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E7">
            <v>2184157708</v>
          </cell>
        </row>
        <row r="8">
          <cell r="E8">
            <v>2414432155</v>
          </cell>
        </row>
        <row r="9">
          <cell r="E9">
            <v>266368947</v>
          </cell>
        </row>
        <row r="10">
          <cell r="E10">
            <v>2999683</v>
          </cell>
        </row>
        <row r="11">
          <cell r="E11">
            <v>99113978</v>
          </cell>
        </row>
        <row r="12">
          <cell r="E12">
            <v>8007664</v>
          </cell>
        </row>
        <row r="13">
          <cell r="E13">
            <v>195089051</v>
          </cell>
        </row>
        <row r="14">
          <cell r="E14">
            <v>213604554</v>
          </cell>
        </row>
      </sheetData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 refreshError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 refreshError="1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 refreshError="1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B042-8535-4358-BCF2-1DF581D46BD4}">
  <sheetPr>
    <tabColor rgb="FFFF0000"/>
    <pageSetUpPr fitToPage="1"/>
  </sheetPr>
  <dimension ref="A1:N94"/>
  <sheetViews>
    <sheetView tabSelected="1" zoomScale="75" zoomScaleNormal="75" workbookViewId="0">
      <selection activeCell="K25" sqref="K25"/>
    </sheetView>
  </sheetViews>
  <sheetFormatPr defaultRowHeight="12.75"/>
  <cols>
    <col min="1" max="2" width="10" style="2" customWidth="1"/>
    <col min="3" max="3" width="51.5703125" style="2" customWidth="1"/>
    <col min="4" max="4" width="20.42578125" style="2" bestFit="1" customWidth="1"/>
    <col min="5" max="9" width="21.7109375" style="2" customWidth="1"/>
    <col min="10" max="242" width="9.140625" style="2"/>
    <col min="243" max="243" width="7.7109375" style="2" customWidth="1"/>
    <col min="244" max="246" width="15.140625" style="2" customWidth="1"/>
    <col min="247" max="248" width="12.5703125" style="2" customWidth="1"/>
    <col min="249" max="249" width="19.28515625" style="2" bestFit="1" customWidth="1"/>
    <col min="250" max="498" width="9.140625" style="2"/>
    <col min="499" max="499" width="7.7109375" style="2" customWidth="1"/>
    <col min="500" max="502" width="15.140625" style="2" customWidth="1"/>
    <col min="503" max="504" width="12.5703125" style="2" customWidth="1"/>
    <col min="505" max="505" width="19.28515625" style="2" bestFit="1" customWidth="1"/>
    <col min="506" max="754" width="9.140625" style="2"/>
    <col min="755" max="755" width="7.7109375" style="2" customWidth="1"/>
    <col min="756" max="758" width="15.140625" style="2" customWidth="1"/>
    <col min="759" max="760" width="12.5703125" style="2" customWidth="1"/>
    <col min="761" max="761" width="19.28515625" style="2" bestFit="1" customWidth="1"/>
    <col min="762" max="1010" width="9.140625" style="2"/>
    <col min="1011" max="1011" width="7.7109375" style="2" customWidth="1"/>
    <col min="1012" max="1014" width="15.140625" style="2" customWidth="1"/>
    <col min="1015" max="1016" width="12.5703125" style="2" customWidth="1"/>
    <col min="1017" max="1017" width="19.28515625" style="2" bestFit="1" customWidth="1"/>
    <col min="1018" max="1266" width="9.140625" style="2"/>
    <col min="1267" max="1267" width="7.7109375" style="2" customWidth="1"/>
    <col min="1268" max="1270" width="15.140625" style="2" customWidth="1"/>
    <col min="1271" max="1272" width="12.5703125" style="2" customWidth="1"/>
    <col min="1273" max="1273" width="19.28515625" style="2" bestFit="1" customWidth="1"/>
    <col min="1274" max="1522" width="9.140625" style="2"/>
    <col min="1523" max="1523" width="7.7109375" style="2" customWidth="1"/>
    <col min="1524" max="1526" width="15.140625" style="2" customWidth="1"/>
    <col min="1527" max="1528" width="12.5703125" style="2" customWidth="1"/>
    <col min="1529" max="1529" width="19.28515625" style="2" bestFit="1" customWidth="1"/>
    <col min="1530" max="1778" width="9.140625" style="2"/>
    <col min="1779" max="1779" width="7.7109375" style="2" customWidth="1"/>
    <col min="1780" max="1782" width="15.140625" style="2" customWidth="1"/>
    <col min="1783" max="1784" width="12.5703125" style="2" customWidth="1"/>
    <col min="1785" max="1785" width="19.28515625" style="2" bestFit="1" customWidth="1"/>
    <col min="1786" max="2034" width="9.140625" style="2"/>
    <col min="2035" max="2035" width="7.7109375" style="2" customWidth="1"/>
    <col min="2036" max="2038" width="15.140625" style="2" customWidth="1"/>
    <col min="2039" max="2040" width="12.5703125" style="2" customWidth="1"/>
    <col min="2041" max="2041" width="19.28515625" style="2" bestFit="1" customWidth="1"/>
    <col min="2042" max="2290" width="9.140625" style="2"/>
    <col min="2291" max="2291" width="7.7109375" style="2" customWidth="1"/>
    <col min="2292" max="2294" width="15.140625" style="2" customWidth="1"/>
    <col min="2295" max="2296" width="12.5703125" style="2" customWidth="1"/>
    <col min="2297" max="2297" width="19.28515625" style="2" bestFit="1" customWidth="1"/>
    <col min="2298" max="2546" width="9.140625" style="2"/>
    <col min="2547" max="2547" width="7.7109375" style="2" customWidth="1"/>
    <col min="2548" max="2550" width="15.140625" style="2" customWidth="1"/>
    <col min="2551" max="2552" width="12.5703125" style="2" customWidth="1"/>
    <col min="2553" max="2553" width="19.28515625" style="2" bestFit="1" customWidth="1"/>
    <col min="2554" max="2802" width="9.140625" style="2"/>
    <col min="2803" max="2803" width="7.7109375" style="2" customWidth="1"/>
    <col min="2804" max="2806" width="15.140625" style="2" customWidth="1"/>
    <col min="2807" max="2808" width="12.5703125" style="2" customWidth="1"/>
    <col min="2809" max="2809" width="19.28515625" style="2" bestFit="1" customWidth="1"/>
    <col min="2810" max="3058" width="9.140625" style="2"/>
    <col min="3059" max="3059" width="7.7109375" style="2" customWidth="1"/>
    <col min="3060" max="3062" width="15.140625" style="2" customWidth="1"/>
    <col min="3063" max="3064" width="12.5703125" style="2" customWidth="1"/>
    <col min="3065" max="3065" width="19.28515625" style="2" bestFit="1" customWidth="1"/>
    <col min="3066" max="3314" width="9.140625" style="2"/>
    <col min="3315" max="3315" width="7.7109375" style="2" customWidth="1"/>
    <col min="3316" max="3318" width="15.140625" style="2" customWidth="1"/>
    <col min="3319" max="3320" width="12.5703125" style="2" customWidth="1"/>
    <col min="3321" max="3321" width="19.28515625" style="2" bestFit="1" customWidth="1"/>
    <col min="3322" max="3570" width="9.140625" style="2"/>
    <col min="3571" max="3571" width="7.7109375" style="2" customWidth="1"/>
    <col min="3572" max="3574" width="15.140625" style="2" customWidth="1"/>
    <col min="3575" max="3576" width="12.5703125" style="2" customWidth="1"/>
    <col min="3577" max="3577" width="19.28515625" style="2" bestFit="1" customWidth="1"/>
    <col min="3578" max="3826" width="9.140625" style="2"/>
    <col min="3827" max="3827" width="7.7109375" style="2" customWidth="1"/>
    <col min="3828" max="3830" width="15.140625" style="2" customWidth="1"/>
    <col min="3831" max="3832" width="12.5703125" style="2" customWidth="1"/>
    <col min="3833" max="3833" width="19.28515625" style="2" bestFit="1" customWidth="1"/>
    <col min="3834" max="4082" width="9.140625" style="2"/>
    <col min="4083" max="4083" width="7.7109375" style="2" customWidth="1"/>
    <col min="4084" max="4086" width="15.140625" style="2" customWidth="1"/>
    <col min="4087" max="4088" width="12.5703125" style="2" customWidth="1"/>
    <col min="4089" max="4089" width="19.28515625" style="2" bestFit="1" customWidth="1"/>
    <col min="4090" max="4338" width="9.140625" style="2"/>
    <col min="4339" max="4339" width="7.7109375" style="2" customWidth="1"/>
    <col min="4340" max="4342" width="15.140625" style="2" customWidth="1"/>
    <col min="4343" max="4344" width="12.5703125" style="2" customWidth="1"/>
    <col min="4345" max="4345" width="19.28515625" style="2" bestFit="1" customWidth="1"/>
    <col min="4346" max="4594" width="9.140625" style="2"/>
    <col min="4595" max="4595" width="7.7109375" style="2" customWidth="1"/>
    <col min="4596" max="4598" width="15.140625" style="2" customWidth="1"/>
    <col min="4599" max="4600" width="12.5703125" style="2" customWidth="1"/>
    <col min="4601" max="4601" width="19.28515625" style="2" bestFit="1" customWidth="1"/>
    <col min="4602" max="4850" width="9.140625" style="2"/>
    <col min="4851" max="4851" width="7.7109375" style="2" customWidth="1"/>
    <col min="4852" max="4854" width="15.140625" style="2" customWidth="1"/>
    <col min="4855" max="4856" width="12.5703125" style="2" customWidth="1"/>
    <col min="4857" max="4857" width="19.28515625" style="2" bestFit="1" customWidth="1"/>
    <col min="4858" max="5106" width="9.140625" style="2"/>
    <col min="5107" max="5107" width="7.7109375" style="2" customWidth="1"/>
    <col min="5108" max="5110" width="15.140625" style="2" customWidth="1"/>
    <col min="5111" max="5112" width="12.5703125" style="2" customWidth="1"/>
    <col min="5113" max="5113" width="19.28515625" style="2" bestFit="1" customWidth="1"/>
    <col min="5114" max="5362" width="9.140625" style="2"/>
    <col min="5363" max="5363" width="7.7109375" style="2" customWidth="1"/>
    <col min="5364" max="5366" width="15.140625" style="2" customWidth="1"/>
    <col min="5367" max="5368" width="12.5703125" style="2" customWidth="1"/>
    <col min="5369" max="5369" width="19.28515625" style="2" bestFit="1" customWidth="1"/>
    <col min="5370" max="5618" width="9.140625" style="2"/>
    <col min="5619" max="5619" width="7.7109375" style="2" customWidth="1"/>
    <col min="5620" max="5622" width="15.140625" style="2" customWidth="1"/>
    <col min="5623" max="5624" width="12.5703125" style="2" customWidth="1"/>
    <col min="5625" max="5625" width="19.28515625" style="2" bestFit="1" customWidth="1"/>
    <col min="5626" max="5874" width="9.140625" style="2"/>
    <col min="5875" max="5875" width="7.7109375" style="2" customWidth="1"/>
    <col min="5876" max="5878" width="15.140625" style="2" customWidth="1"/>
    <col min="5879" max="5880" width="12.5703125" style="2" customWidth="1"/>
    <col min="5881" max="5881" width="19.28515625" style="2" bestFit="1" customWidth="1"/>
    <col min="5882" max="6130" width="9.140625" style="2"/>
    <col min="6131" max="6131" width="7.7109375" style="2" customWidth="1"/>
    <col min="6132" max="6134" width="15.140625" style="2" customWidth="1"/>
    <col min="6135" max="6136" width="12.5703125" style="2" customWidth="1"/>
    <col min="6137" max="6137" width="19.28515625" style="2" bestFit="1" customWidth="1"/>
    <col min="6138" max="6386" width="9.140625" style="2"/>
    <col min="6387" max="6387" width="7.7109375" style="2" customWidth="1"/>
    <col min="6388" max="6390" width="15.140625" style="2" customWidth="1"/>
    <col min="6391" max="6392" width="12.5703125" style="2" customWidth="1"/>
    <col min="6393" max="6393" width="19.28515625" style="2" bestFit="1" customWidth="1"/>
    <col min="6394" max="6642" width="9.140625" style="2"/>
    <col min="6643" max="6643" width="7.7109375" style="2" customWidth="1"/>
    <col min="6644" max="6646" width="15.140625" style="2" customWidth="1"/>
    <col min="6647" max="6648" width="12.5703125" style="2" customWidth="1"/>
    <col min="6649" max="6649" width="19.28515625" style="2" bestFit="1" customWidth="1"/>
    <col min="6650" max="6898" width="9.140625" style="2"/>
    <col min="6899" max="6899" width="7.7109375" style="2" customWidth="1"/>
    <col min="6900" max="6902" width="15.140625" style="2" customWidth="1"/>
    <col min="6903" max="6904" width="12.5703125" style="2" customWidth="1"/>
    <col min="6905" max="6905" width="19.28515625" style="2" bestFit="1" customWidth="1"/>
    <col min="6906" max="7154" width="9.140625" style="2"/>
    <col min="7155" max="7155" width="7.7109375" style="2" customWidth="1"/>
    <col min="7156" max="7158" width="15.140625" style="2" customWidth="1"/>
    <col min="7159" max="7160" width="12.5703125" style="2" customWidth="1"/>
    <col min="7161" max="7161" width="19.28515625" style="2" bestFit="1" customWidth="1"/>
    <col min="7162" max="7410" width="9.140625" style="2"/>
    <col min="7411" max="7411" width="7.7109375" style="2" customWidth="1"/>
    <col min="7412" max="7414" width="15.140625" style="2" customWidth="1"/>
    <col min="7415" max="7416" width="12.5703125" style="2" customWidth="1"/>
    <col min="7417" max="7417" width="19.28515625" style="2" bestFit="1" customWidth="1"/>
    <col min="7418" max="7666" width="9.140625" style="2"/>
    <col min="7667" max="7667" width="7.7109375" style="2" customWidth="1"/>
    <col min="7668" max="7670" width="15.140625" style="2" customWidth="1"/>
    <col min="7671" max="7672" width="12.5703125" style="2" customWidth="1"/>
    <col min="7673" max="7673" width="19.28515625" style="2" bestFit="1" customWidth="1"/>
    <col min="7674" max="7922" width="9.140625" style="2"/>
    <col min="7923" max="7923" width="7.7109375" style="2" customWidth="1"/>
    <col min="7924" max="7926" width="15.140625" style="2" customWidth="1"/>
    <col min="7927" max="7928" width="12.5703125" style="2" customWidth="1"/>
    <col min="7929" max="7929" width="19.28515625" style="2" bestFit="1" customWidth="1"/>
    <col min="7930" max="8178" width="9.140625" style="2"/>
    <col min="8179" max="8179" width="7.7109375" style="2" customWidth="1"/>
    <col min="8180" max="8182" width="15.140625" style="2" customWidth="1"/>
    <col min="8183" max="8184" width="12.5703125" style="2" customWidth="1"/>
    <col min="8185" max="8185" width="19.28515625" style="2" bestFit="1" customWidth="1"/>
    <col min="8186" max="8434" width="9.140625" style="2"/>
    <col min="8435" max="8435" width="7.7109375" style="2" customWidth="1"/>
    <col min="8436" max="8438" width="15.140625" style="2" customWidth="1"/>
    <col min="8439" max="8440" width="12.5703125" style="2" customWidth="1"/>
    <col min="8441" max="8441" width="19.28515625" style="2" bestFit="1" customWidth="1"/>
    <col min="8442" max="8690" width="9.140625" style="2"/>
    <col min="8691" max="8691" width="7.7109375" style="2" customWidth="1"/>
    <col min="8692" max="8694" width="15.140625" style="2" customWidth="1"/>
    <col min="8695" max="8696" width="12.5703125" style="2" customWidth="1"/>
    <col min="8697" max="8697" width="19.28515625" style="2" bestFit="1" customWidth="1"/>
    <col min="8698" max="8946" width="9.140625" style="2"/>
    <col min="8947" max="8947" width="7.7109375" style="2" customWidth="1"/>
    <col min="8948" max="8950" width="15.140625" style="2" customWidth="1"/>
    <col min="8951" max="8952" width="12.5703125" style="2" customWidth="1"/>
    <col min="8953" max="8953" width="19.28515625" style="2" bestFit="1" customWidth="1"/>
    <col min="8954" max="9202" width="9.140625" style="2"/>
    <col min="9203" max="9203" width="7.7109375" style="2" customWidth="1"/>
    <col min="9204" max="9206" width="15.140625" style="2" customWidth="1"/>
    <col min="9207" max="9208" width="12.5703125" style="2" customWidth="1"/>
    <col min="9209" max="9209" width="19.28515625" style="2" bestFit="1" customWidth="1"/>
    <col min="9210" max="9458" width="9.140625" style="2"/>
    <col min="9459" max="9459" width="7.7109375" style="2" customWidth="1"/>
    <col min="9460" max="9462" width="15.140625" style="2" customWidth="1"/>
    <col min="9463" max="9464" width="12.5703125" style="2" customWidth="1"/>
    <col min="9465" max="9465" width="19.28515625" style="2" bestFit="1" customWidth="1"/>
    <col min="9466" max="9714" width="9.140625" style="2"/>
    <col min="9715" max="9715" width="7.7109375" style="2" customWidth="1"/>
    <col min="9716" max="9718" width="15.140625" style="2" customWidth="1"/>
    <col min="9719" max="9720" width="12.5703125" style="2" customWidth="1"/>
    <col min="9721" max="9721" width="19.28515625" style="2" bestFit="1" customWidth="1"/>
    <col min="9722" max="9970" width="9.140625" style="2"/>
    <col min="9971" max="9971" width="7.7109375" style="2" customWidth="1"/>
    <col min="9972" max="9974" width="15.140625" style="2" customWidth="1"/>
    <col min="9975" max="9976" width="12.5703125" style="2" customWidth="1"/>
    <col min="9977" max="9977" width="19.28515625" style="2" bestFit="1" customWidth="1"/>
    <col min="9978" max="10226" width="9.140625" style="2"/>
    <col min="10227" max="10227" width="7.7109375" style="2" customWidth="1"/>
    <col min="10228" max="10230" width="15.140625" style="2" customWidth="1"/>
    <col min="10231" max="10232" width="12.5703125" style="2" customWidth="1"/>
    <col min="10233" max="10233" width="19.28515625" style="2" bestFit="1" customWidth="1"/>
    <col min="10234" max="10482" width="9.140625" style="2"/>
    <col min="10483" max="10483" width="7.7109375" style="2" customWidth="1"/>
    <col min="10484" max="10486" width="15.140625" style="2" customWidth="1"/>
    <col min="10487" max="10488" width="12.5703125" style="2" customWidth="1"/>
    <col min="10489" max="10489" width="19.28515625" style="2" bestFit="1" customWidth="1"/>
    <col min="10490" max="10738" width="9.140625" style="2"/>
    <col min="10739" max="10739" width="7.7109375" style="2" customWidth="1"/>
    <col min="10740" max="10742" width="15.140625" style="2" customWidth="1"/>
    <col min="10743" max="10744" width="12.5703125" style="2" customWidth="1"/>
    <col min="10745" max="10745" width="19.28515625" style="2" bestFit="1" customWidth="1"/>
    <col min="10746" max="10994" width="9.140625" style="2"/>
    <col min="10995" max="10995" width="7.7109375" style="2" customWidth="1"/>
    <col min="10996" max="10998" width="15.140625" style="2" customWidth="1"/>
    <col min="10999" max="11000" width="12.5703125" style="2" customWidth="1"/>
    <col min="11001" max="11001" width="19.28515625" style="2" bestFit="1" customWidth="1"/>
    <col min="11002" max="11250" width="9.140625" style="2"/>
    <col min="11251" max="11251" width="7.7109375" style="2" customWidth="1"/>
    <col min="11252" max="11254" width="15.140625" style="2" customWidth="1"/>
    <col min="11255" max="11256" width="12.5703125" style="2" customWidth="1"/>
    <col min="11257" max="11257" width="19.28515625" style="2" bestFit="1" customWidth="1"/>
    <col min="11258" max="11506" width="9.140625" style="2"/>
    <col min="11507" max="11507" width="7.7109375" style="2" customWidth="1"/>
    <col min="11508" max="11510" width="15.140625" style="2" customWidth="1"/>
    <col min="11511" max="11512" width="12.5703125" style="2" customWidth="1"/>
    <col min="11513" max="11513" width="19.28515625" style="2" bestFit="1" customWidth="1"/>
    <col min="11514" max="11762" width="9.140625" style="2"/>
    <col min="11763" max="11763" width="7.7109375" style="2" customWidth="1"/>
    <col min="11764" max="11766" width="15.140625" style="2" customWidth="1"/>
    <col min="11767" max="11768" width="12.5703125" style="2" customWidth="1"/>
    <col min="11769" max="11769" width="19.28515625" style="2" bestFit="1" customWidth="1"/>
    <col min="11770" max="12018" width="9.140625" style="2"/>
    <col min="12019" max="12019" width="7.7109375" style="2" customWidth="1"/>
    <col min="12020" max="12022" width="15.140625" style="2" customWidth="1"/>
    <col min="12023" max="12024" width="12.5703125" style="2" customWidth="1"/>
    <col min="12025" max="12025" width="19.28515625" style="2" bestFit="1" customWidth="1"/>
    <col min="12026" max="12274" width="9.140625" style="2"/>
    <col min="12275" max="12275" width="7.7109375" style="2" customWidth="1"/>
    <col min="12276" max="12278" width="15.140625" style="2" customWidth="1"/>
    <col min="12279" max="12280" width="12.5703125" style="2" customWidth="1"/>
    <col min="12281" max="12281" width="19.28515625" style="2" bestFit="1" customWidth="1"/>
    <col min="12282" max="12530" width="9.140625" style="2"/>
    <col min="12531" max="12531" width="7.7109375" style="2" customWidth="1"/>
    <col min="12532" max="12534" width="15.140625" style="2" customWidth="1"/>
    <col min="12535" max="12536" width="12.5703125" style="2" customWidth="1"/>
    <col min="12537" max="12537" width="19.28515625" style="2" bestFit="1" customWidth="1"/>
    <col min="12538" max="12786" width="9.140625" style="2"/>
    <col min="12787" max="12787" width="7.7109375" style="2" customWidth="1"/>
    <col min="12788" max="12790" width="15.140625" style="2" customWidth="1"/>
    <col min="12791" max="12792" width="12.5703125" style="2" customWidth="1"/>
    <col min="12793" max="12793" width="19.28515625" style="2" bestFit="1" customWidth="1"/>
    <col min="12794" max="13042" width="9.140625" style="2"/>
    <col min="13043" max="13043" width="7.7109375" style="2" customWidth="1"/>
    <col min="13044" max="13046" width="15.140625" style="2" customWidth="1"/>
    <col min="13047" max="13048" width="12.5703125" style="2" customWidth="1"/>
    <col min="13049" max="13049" width="19.28515625" style="2" bestFit="1" customWidth="1"/>
    <col min="13050" max="13298" width="9.140625" style="2"/>
    <col min="13299" max="13299" width="7.7109375" style="2" customWidth="1"/>
    <col min="13300" max="13302" width="15.140625" style="2" customWidth="1"/>
    <col min="13303" max="13304" width="12.5703125" style="2" customWidth="1"/>
    <col min="13305" max="13305" width="19.28515625" style="2" bestFit="1" customWidth="1"/>
    <col min="13306" max="13554" width="9.140625" style="2"/>
    <col min="13555" max="13555" width="7.7109375" style="2" customWidth="1"/>
    <col min="13556" max="13558" width="15.140625" style="2" customWidth="1"/>
    <col min="13559" max="13560" width="12.5703125" style="2" customWidth="1"/>
    <col min="13561" max="13561" width="19.28515625" style="2" bestFit="1" customWidth="1"/>
    <col min="13562" max="13810" width="9.140625" style="2"/>
    <col min="13811" max="13811" width="7.7109375" style="2" customWidth="1"/>
    <col min="13812" max="13814" width="15.140625" style="2" customWidth="1"/>
    <col min="13815" max="13816" width="12.5703125" style="2" customWidth="1"/>
    <col min="13817" max="13817" width="19.28515625" style="2" bestFit="1" customWidth="1"/>
    <col min="13818" max="14066" width="9.140625" style="2"/>
    <col min="14067" max="14067" width="7.7109375" style="2" customWidth="1"/>
    <col min="14068" max="14070" width="15.140625" style="2" customWidth="1"/>
    <col min="14071" max="14072" width="12.5703125" style="2" customWidth="1"/>
    <col min="14073" max="14073" width="19.28515625" style="2" bestFit="1" customWidth="1"/>
    <col min="14074" max="14322" width="9.140625" style="2"/>
    <col min="14323" max="14323" width="7.7109375" style="2" customWidth="1"/>
    <col min="14324" max="14326" width="15.140625" style="2" customWidth="1"/>
    <col min="14327" max="14328" width="12.5703125" style="2" customWidth="1"/>
    <col min="14329" max="14329" width="19.28515625" style="2" bestFit="1" customWidth="1"/>
    <col min="14330" max="14578" width="9.140625" style="2"/>
    <col min="14579" max="14579" width="7.7109375" style="2" customWidth="1"/>
    <col min="14580" max="14582" width="15.140625" style="2" customWidth="1"/>
    <col min="14583" max="14584" width="12.5703125" style="2" customWidth="1"/>
    <col min="14585" max="14585" width="19.28515625" style="2" bestFit="1" customWidth="1"/>
    <col min="14586" max="14834" width="9.140625" style="2"/>
    <col min="14835" max="14835" width="7.7109375" style="2" customWidth="1"/>
    <col min="14836" max="14838" width="15.140625" style="2" customWidth="1"/>
    <col min="14839" max="14840" width="12.5703125" style="2" customWidth="1"/>
    <col min="14841" max="14841" width="19.28515625" style="2" bestFit="1" customWidth="1"/>
    <col min="14842" max="15090" width="9.140625" style="2"/>
    <col min="15091" max="15091" width="7.7109375" style="2" customWidth="1"/>
    <col min="15092" max="15094" width="15.140625" style="2" customWidth="1"/>
    <col min="15095" max="15096" width="12.5703125" style="2" customWidth="1"/>
    <col min="15097" max="15097" width="19.28515625" style="2" bestFit="1" customWidth="1"/>
    <col min="15098" max="15346" width="9.140625" style="2"/>
    <col min="15347" max="15347" width="7.7109375" style="2" customWidth="1"/>
    <col min="15348" max="15350" width="15.140625" style="2" customWidth="1"/>
    <col min="15351" max="15352" width="12.5703125" style="2" customWidth="1"/>
    <col min="15353" max="15353" width="19.28515625" style="2" bestFit="1" customWidth="1"/>
    <col min="15354" max="15602" width="9.140625" style="2"/>
    <col min="15603" max="15603" width="7.7109375" style="2" customWidth="1"/>
    <col min="15604" max="15606" width="15.140625" style="2" customWidth="1"/>
    <col min="15607" max="15608" width="12.5703125" style="2" customWidth="1"/>
    <col min="15609" max="15609" width="19.28515625" style="2" bestFit="1" customWidth="1"/>
    <col min="15610" max="15858" width="9.140625" style="2"/>
    <col min="15859" max="15859" width="7.7109375" style="2" customWidth="1"/>
    <col min="15860" max="15862" width="15.140625" style="2" customWidth="1"/>
    <col min="15863" max="15864" width="12.5703125" style="2" customWidth="1"/>
    <col min="15865" max="15865" width="19.28515625" style="2" bestFit="1" customWidth="1"/>
    <col min="15866" max="16114" width="9.140625" style="2"/>
    <col min="16115" max="16115" width="7.7109375" style="2" customWidth="1"/>
    <col min="16116" max="16118" width="15.140625" style="2" customWidth="1"/>
    <col min="16119" max="16120" width="12.5703125" style="2" customWidth="1"/>
    <col min="16121" max="16121" width="19.28515625" style="2" bestFit="1" customWidth="1"/>
    <col min="16122" max="16384" width="9.140625" style="2"/>
  </cols>
  <sheetData>
    <row r="1" spans="1:9">
      <c r="A1" s="1" t="str">
        <f>+'[1]Appendix III'!E8</f>
        <v>MidAmerican Central California Transco, LLC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13.5" thickBot="1">
      <c r="A6" s="3"/>
      <c r="B6" s="3"/>
      <c r="C6" s="4"/>
      <c r="D6" s="4"/>
      <c r="E6" s="4"/>
      <c r="F6" s="4"/>
      <c r="G6" s="4"/>
      <c r="H6" s="4"/>
      <c r="I6" s="4"/>
    </row>
    <row r="7" spans="1:9" ht="15.75" thickBot="1">
      <c r="A7" s="5" t="s">
        <v>1</v>
      </c>
      <c r="B7" s="6" t="s">
        <v>2</v>
      </c>
      <c r="C7" s="6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</row>
    <row r="8" spans="1:9" ht="13.5" thickBot="1"/>
    <row r="9" spans="1:9" ht="57.6" customHeight="1" thickBot="1">
      <c r="A9" s="8" t="s">
        <v>10</v>
      </c>
      <c r="B9" s="9" t="s">
        <v>11</v>
      </c>
      <c r="C9" s="9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</row>
    <row r="11" spans="1:9" ht="15.75">
      <c r="C11" s="11" t="s">
        <v>19</v>
      </c>
      <c r="D11" s="12"/>
      <c r="E11" s="12"/>
      <c r="F11" s="12"/>
      <c r="G11" s="12"/>
      <c r="H11" s="12"/>
      <c r="I11" s="12"/>
    </row>
    <row r="12" spans="1:9">
      <c r="A12" s="13">
        <v>1</v>
      </c>
      <c r="B12" s="13">
        <v>190</v>
      </c>
      <c r="C12" s="14"/>
      <c r="D12" s="15">
        <v>0</v>
      </c>
      <c r="E12" s="16">
        <v>0.27983599999999997</v>
      </c>
      <c r="F12" s="15">
        <f>+D12*E12</f>
        <v>0</v>
      </c>
      <c r="G12" s="16">
        <v>0.27983599999999997</v>
      </c>
      <c r="H12" s="15">
        <f>G12*D12</f>
        <v>0</v>
      </c>
      <c r="I12" s="15">
        <f>+F12-H12</f>
        <v>0</v>
      </c>
    </row>
    <row r="13" spans="1:9">
      <c r="A13" s="13">
        <f>+A12+1</f>
        <v>2</v>
      </c>
      <c r="B13" s="13"/>
      <c r="C13" s="17"/>
      <c r="D13" s="15"/>
      <c r="E13" s="16"/>
      <c r="F13" s="15"/>
      <c r="G13" s="16"/>
      <c r="H13" s="15"/>
      <c r="I13" s="15"/>
    </row>
    <row r="14" spans="1:9">
      <c r="A14" s="13">
        <f t="shared" ref="A14:A70" si="0">+A13+1</f>
        <v>3</v>
      </c>
      <c r="B14" s="13"/>
      <c r="C14" s="18"/>
      <c r="D14" s="15"/>
      <c r="E14" s="16"/>
      <c r="F14" s="15"/>
      <c r="G14" s="16"/>
      <c r="H14" s="15"/>
      <c r="I14" s="15"/>
    </row>
    <row r="15" spans="1:9">
      <c r="A15" s="13">
        <f t="shared" si="0"/>
        <v>4</v>
      </c>
      <c r="B15" s="13"/>
      <c r="C15" s="18"/>
      <c r="D15" s="15"/>
      <c r="E15" s="16"/>
      <c r="F15" s="15"/>
      <c r="G15" s="16"/>
      <c r="H15" s="15"/>
      <c r="I15" s="15"/>
    </row>
    <row r="16" spans="1:9">
      <c r="A16" s="13">
        <f t="shared" si="0"/>
        <v>5</v>
      </c>
      <c r="B16" s="13"/>
      <c r="C16" s="18"/>
      <c r="D16" s="15"/>
      <c r="E16" s="16"/>
      <c r="F16" s="15"/>
      <c r="G16" s="16"/>
      <c r="H16" s="15"/>
      <c r="I16" s="15"/>
    </row>
    <row r="17" spans="1:9">
      <c r="A17" s="13">
        <f t="shared" si="0"/>
        <v>6</v>
      </c>
      <c r="B17" s="13"/>
      <c r="C17" s="17"/>
      <c r="D17" s="15"/>
      <c r="E17" s="16"/>
      <c r="F17" s="15"/>
      <c r="G17" s="16"/>
      <c r="H17" s="15"/>
      <c r="I17" s="15"/>
    </row>
    <row r="18" spans="1:9">
      <c r="A18" s="13">
        <f t="shared" si="0"/>
        <v>7</v>
      </c>
      <c r="B18" s="13"/>
      <c r="C18" s="17"/>
      <c r="D18" s="17"/>
      <c r="E18" s="17"/>
      <c r="F18" s="17"/>
      <c r="G18" s="17"/>
      <c r="H18" s="17"/>
      <c r="I18" s="17"/>
    </row>
    <row r="19" spans="1:9">
      <c r="A19" s="13">
        <f t="shared" si="0"/>
        <v>8</v>
      </c>
      <c r="B19" s="13"/>
    </row>
    <row r="20" spans="1:9">
      <c r="A20" s="13">
        <f t="shared" si="0"/>
        <v>9</v>
      </c>
      <c r="B20" s="13"/>
      <c r="C20" s="2" t="s">
        <v>20</v>
      </c>
      <c r="D20" s="19">
        <f>SUM(D12:D19)</f>
        <v>0</v>
      </c>
      <c r="E20" s="19"/>
      <c r="F20" s="19">
        <f>SUM(F12:F19)</f>
        <v>0</v>
      </c>
      <c r="G20" s="19"/>
      <c r="H20" s="19">
        <f>SUM(H12:H19)</f>
        <v>0</v>
      </c>
      <c r="I20" s="19">
        <f>SUM(I12:I19)</f>
        <v>0</v>
      </c>
    </row>
    <row r="21" spans="1:9">
      <c r="A21" s="13">
        <f t="shared" si="0"/>
        <v>10</v>
      </c>
      <c r="B21" s="13"/>
    </row>
    <row r="22" spans="1:9">
      <c r="A22" s="13">
        <f t="shared" si="0"/>
        <v>11</v>
      </c>
      <c r="B22" s="13"/>
    </row>
    <row r="23" spans="1:9">
      <c r="A23" s="13">
        <f t="shared" si="0"/>
        <v>12</v>
      </c>
      <c r="B23" s="13"/>
    </row>
    <row r="24" spans="1:9" ht="15.75">
      <c r="A24" s="13">
        <f t="shared" si="0"/>
        <v>13</v>
      </c>
      <c r="B24" s="13"/>
      <c r="C24" s="11" t="s">
        <v>21</v>
      </c>
      <c r="D24" s="12"/>
      <c r="E24" s="12"/>
      <c r="F24" s="12"/>
      <c r="G24" s="12"/>
      <c r="H24" s="12"/>
      <c r="I24" s="12"/>
    </row>
    <row r="25" spans="1:9">
      <c r="A25" s="13">
        <f t="shared" si="0"/>
        <v>14</v>
      </c>
      <c r="B25" s="13">
        <v>283</v>
      </c>
      <c r="C25" s="14"/>
      <c r="D25" s="15">
        <v>0</v>
      </c>
      <c r="E25" s="16">
        <v>0.27983599999999997</v>
      </c>
      <c r="F25" s="15">
        <f t="shared" ref="F25" si="1">+D25*E25</f>
        <v>0</v>
      </c>
      <c r="G25" s="16">
        <v>0.27983599999999997</v>
      </c>
      <c r="H25" s="15">
        <f t="shared" ref="H25" si="2">G25*D25</f>
        <v>0</v>
      </c>
      <c r="I25" s="15">
        <f t="shared" ref="I25" si="3">+F25-H25</f>
        <v>0</v>
      </c>
    </row>
    <row r="26" spans="1:9">
      <c r="A26" s="13">
        <f t="shared" si="0"/>
        <v>15</v>
      </c>
      <c r="B26" s="13"/>
      <c r="C26" s="18"/>
      <c r="D26" s="15"/>
      <c r="E26" s="16"/>
      <c r="F26" s="15"/>
      <c r="G26" s="16"/>
      <c r="H26" s="15"/>
      <c r="I26" s="15"/>
    </row>
    <row r="27" spans="1:9">
      <c r="A27" s="13">
        <f t="shared" si="0"/>
        <v>16</v>
      </c>
      <c r="B27" s="13"/>
      <c r="C27" s="18"/>
      <c r="D27" s="15"/>
      <c r="E27" s="16"/>
      <c r="F27" s="15"/>
      <c r="G27" s="16"/>
      <c r="H27" s="15"/>
      <c r="I27" s="15"/>
    </row>
    <row r="28" spans="1:9">
      <c r="A28" s="13">
        <f t="shared" si="0"/>
        <v>17</v>
      </c>
      <c r="B28" s="13"/>
      <c r="C28" s="18"/>
      <c r="D28" s="15"/>
      <c r="E28" s="16"/>
      <c r="F28" s="15"/>
      <c r="G28" s="16"/>
      <c r="H28" s="15"/>
      <c r="I28" s="15"/>
    </row>
    <row r="29" spans="1:9">
      <c r="A29" s="13">
        <f t="shared" si="0"/>
        <v>18</v>
      </c>
      <c r="B29" s="13"/>
      <c r="C29" s="17"/>
      <c r="D29" s="15"/>
      <c r="E29" s="16"/>
      <c r="F29" s="15"/>
      <c r="G29" s="16"/>
      <c r="H29" s="15"/>
      <c r="I29" s="15"/>
    </row>
    <row r="30" spans="1:9">
      <c r="A30" s="13">
        <f t="shared" si="0"/>
        <v>19</v>
      </c>
      <c r="B30" s="13"/>
      <c r="C30" s="17"/>
      <c r="D30" s="17"/>
      <c r="E30" s="17"/>
      <c r="F30" s="17"/>
      <c r="G30" s="17"/>
      <c r="H30" s="17"/>
      <c r="I30" s="17"/>
    </row>
    <row r="31" spans="1:9">
      <c r="A31" s="13">
        <f t="shared" si="0"/>
        <v>20</v>
      </c>
      <c r="B31" s="13"/>
      <c r="C31" s="20"/>
      <c r="D31" s="20"/>
      <c r="E31" s="20"/>
      <c r="F31" s="20"/>
      <c r="G31" s="20"/>
      <c r="H31" s="20"/>
      <c r="I31" s="20"/>
    </row>
    <row r="32" spans="1:9">
      <c r="A32" s="13">
        <f t="shared" si="0"/>
        <v>21</v>
      </c>
      <c r="B32" s="13"/>
    </row>
    <row r="33" spans="1:9">
      <c r="A33" s="13">
        <f t="shared" si="0"/>
        <v>22</v>
      </c>
      <c r="B33" s="13"/>
      <c r="C33" s="2" t="s">
        <v>22</v>
      </c>
      <c r="D33" s="19">
        <f>SUM(D25:D32)</f>
        <v>0</v>
      </c>
      <c r="E33" s="19"/>
      <c r="F33" s="19">
        <f>SUM(F25:F32)</f>
        <v>0</v>
      </c>
      <c r="G33" s="19"/>
      <c r="H33" s="19">
        <f>SUM(H25:H32)</f>
        <v>0</v>
      </c>
      <c r="I33" s="19">
        <f>SUM(I25:I32)</f>
        <v>0</v>
      </c>
    </row>
    <row r="34" spans="1:9">
      <c r="A34" s="13">
        <f t="shared" si="0"/>
        <v>23</v>
      </c>
      <c r="B34" s="13"/>
    </row>
    <row r="35" spans="1:9">
      <c r="A35" s="13">
        <f t="shared" si="0"/>
        <v>24</v>
      </c>
      <c r="B35" s="13"/>
    </row>
    <row r="36" spans="1:9">
      <c r="A36" s="13">
        <f t="shared" si="0"/>
        <v>25</v>
      </c>
      <c r="B36" s="13"/>
      <c r="C36" s="21" t="s">
        <v>23</v>
      </c>
      <c r="D36" s="21"/>
      <c r="E36" s="21"/>
      <c r="F36" s="21"/>
      <c r="G36" s="21"/>
      <c r="H36" s="21"/>
      <c r="I36" s="22">
        <f>+I33+I20</f>
        <v>0</v>
      </c>
    </row>
    <row r="37" spans="1:9">
      <c r="A37" s="13">
        <f t="shared" si="0"/>
        <v>26</v>
      </c>
      <c r="B37" s="13"/>
    </row>
    <row r="38" spans="1:9">
      <c r="A38" s="13">
        <f t="shared" si="0"/>
        <v>27</v>
      </c>
      <c r="B38" s="13"/>
    </row>
    <row r="39" spans="1:9">
      <c r="A39" s="13">
        <f t="shared" si="0"/>
        <v>28</v>
      </c>
      <c r="B39" s="13"/>
    </row>
    <row r="40" spans="1:9" ht="15.75">
      <c r="A40" s="13">
        <f t="shared" si="0"/>
        <v>29</v>
      </c>
      <c r="B40" s="13"/>
      <c r="C40" s="11" t="s">
        <v>24</v>
      </c>
      <c r="D40" s="12"/>
      <c r="E40" s="12"/>
      <c r="F40" s="12"/>
      <c r="G40" s="12"/>
      <c r="H40" s="12"/>
      <c r="I40" s="12"/>
    </row>
    <row r="41" spans="1:9">
      <c r="A41" s="13">
        <f t="shared" si="0"/>
        <v>30</v>
      </c>
      <c r="B41" s="13">
        <v>190</v>
      </c>
      <c r="C41" s="17"/>
      <c r="D41" s="15">
        <v>0</v>
      </c>
      <c r="E41" s="16">
        <v>0.27983599999999997</v>
      </c>
      <c r="F41" s="15">
        <f t="shared" ref="F41" si="4">+D41*E41</f>
        <v>0</v>
      </c>
      <c r="G41" s="16">
        <v>0.27983599999999997</v>
      </c>
      <c r="H41" s="15">
        <f t="shared" ref="H41" si="5">G41*D41</f>
        <v>0</v>
      </c>
      <c r="I41" s="15">
        <f t="shared" ref="I41" si="6">+F41-H41</f>
        <v>0</v>
      </c>
    </row>
    <row r="42" spans="1:9">
      <c r="A42" s="13">
        <f t="shared" si="0"/>
        <v>31</v>
      </c>
      <c r="B42" s="13"/>
      <c r="C42" s="17"/>
      <c r="D42" s="15"/>
      <c r="E42" s="16"/>
      <c r="F42" s="15"/>
      <c r="G42" s="16"/>
      <c r="H42" s="15"/>
      <c r="I42" s="15"/>
    </row>
    <row r="43" spans="1:9">
      <c r="A43" s="13">
        <f t="shared" si="0"/>
        <v>32</v>
      </c>
      <c r="B43" s="13"/>
      <c r="C43" s="17"/>
      <c r="D43" s="15"/>
      <c r="E43" s="16"/>
      <c r="F43" s="15"/>
      <c r="G43" s="16"/>
      <c r="H43" s="15"/>
      <c r="I43" s="15"/>
    </row>
    <row r="44" spans="1:9">
      <c r="A44" s="13">
        <f t="shared" si="0"/>
        <v>33</v>
      </c>
      <c r="B44" s="13"/>
      <c r="C44" s="17"/>
      <c r="D44" s="17"/>
      <c r="E44" s="17"/>
      <c r="F44" s="17"/>
      <c r="G44" s="17"/>
      <c r="H44" s="17"/>
      <c r="I44" s="17"/>
    </row>
    <row r="45" spans="1:9">
      <c r="A45" s="13">
        <f t="shared" si="0"/>
        <v>34</v>
      </c>
      <c r="B45" s="13"/>
      <c r="C45" s="23"/>
      <c r="D45" s="23"/>
      <c r="E45" s="23"/>
      <c r="F45" s="23"/>
      <c r="G45" s="23"/>
      <c r="H45" s="23"/>
      <c r="I45" s="23"/>
    </row>
    <row r="46" spans="1:9">
      <c r="A46" s="13">
        <f t="shared" si="0"/>
        <v>35</v>
      </c>
      <c r="B46" s="13"/>
      <c r="C46" s="24" t="s">
        <v>25</v>
      </c>
      <c r="D46" s="25"/>
      <c r="E46" s="24"/>
      <c r="F46" s="24"/>
      <c r="G46" s="24"/>
      <c r="H46" s="24"/>
      <c r="I46" s="26">
        <f>SUM(I41:I45)</f>
        <v>0</v>
      </c>
    </row>
    <row r="47" spans="1:9">
      <c r="A47" s="13">
        <f t="shared" si="0"/>
        <v>36</v>
      </c>
      <c r="B47" s="13"/>
      <c r="E47" s="24"/>
    </row>
    <row r="48" spans="1:9">
      <c r="A48" s="13">
        <f t="shared" si="0"/>
        <v>37</v>
      </c>
      <c r="B48" s="13"/>
    </row>
    <row r="49" spans="1:9" ht="15.75">
      <c r="A49" s="13">
        <f t="shared" si="0"/>
        <v>38</v>
      </c>
      <c r="B49" s="13"/>
      <c r="C49" s="27" t="s">
        <v>26</v>
      </c>
      <c r="D49" s="28"/>
      <c r="E49" s="28"/>
      <c r="F49" s="28"/>
      <c r="G49" s="28"/>
      <c r="H49" s="28"/>
      <c r="I49" s="28"/>
    </row>
    <row r="50" spans="1:9">
      <c r="A50" s="13">
        <f t="shared" si="0"/>
        <v>39</v>
      </c>
      <c r="B50" s="13">
        <v>282</v>
      </c>
      <c r="C50" s="29"/>
      <c r="D50" s="30">
        <v>0</v>
      </c>
      <c r="E50" s="16">
        <v>0.27983599999999997</v>
      </c>
      <c r="F50" s="15">
        <f t="shared" ref="F50" si="7">+D50*E50</f>
        <v>0</v>
      </c>
      <c r="G50" s="16">
        <v>0.27983599999999997</v>
      </c>
      <c r="H50" s="15">
        <f t="shared" ref="H50" si="8">G50*D50</f>
        <v>0</v>
      </c>
      <c r="I50" s="15">
        <f t="shared" ref="I50" si="9">+F50-H50</f>
        <v>0</v>
      </c>
    </row>
    <row r="51" spans="1:9">
      <c r="A51" s="13">
        <f t="shared" si="0"/>
        <v>40</v>
      </c>
      <c r="B51" s="13"/>
      <c r="C51" s="17"/>
      <c r="D51" s="31"/>
      <c r="E51" s="16"/>
      <c r="F51" s="15"/>
      <c r="G51" s="16"/>
      <c r="H51" s="15"/>
      <c r="I51" s="15"/>
    </row>
    <row r="52" spans="1:9">
      <c r="A52" s="13">
        <f t="shared" si="0"/>
        <v>41</v>
      </c>
      <c r="B52" s="13"/>
      <c r="C52" s="17"/>
      <c r="D52" s="31"/>
      <c r="E52" s="32"/>
      <c r="F52" s="31"/>
      <c r="G52" s="16"/>
      <c r="H52" s="31"/>
      <c r="I52" s="31"/>
    </row>
    <row r="53" spans="1:9">
      <c r="A53" s="13">
        <f t="shared" si="0"/>
        <v>42</v>
      </c>
      <c r="B53" s="13"/>
      <c r="C53" s="17"/>
      <c r="D53" s="31"/>
      <c r="E53" s="32"/>
      <c r="F53" s="31"/>
      <c r="G53" s="16"/>
      <c r="H53" s="31"/>
      <c r="I53" s="31"/>
    </row>
    <row r="54" spans="1:9">
      <c r="A54" s="13">
        <f t="shared" si="0"/>
        <v>43</v>
      </c>
      <c r="B54" s="13"/>
      <c r="C54" s="17"/>
      <c r="D54" s="31"/>
      <c r="E54" s="32"/>
      <c r="F54" s="31"/>
      <c r="G54" s="16"/>
      <c r="H54" s="31"/>
      <c r="I54" s="31"/>
    </row>
    <row r="55" spans="1:9">
      <c r="A55" s="13">
        <f t="shared" si="0"/>
        <v>44</v>
      </c>
      <c r="B55" s="13"/>
      <c r="C55" s="17"/>
      <c r="D55" s="31"/>
      <c r="E55" s="32"/>
      <c r="F55" s="31"/>
      <c r="G55" s="16"/>
      <c r="H55" s="31"/>
      <c r="I55" s="31"/>
    </row>
    <row r="56" spans="1:9">
      <c r="A56" s="13">
        <f t="shared" si="0"/>
        <v>45</v>
      </c>
      <c r="B56" s="13"/>
      <c r="C56" s="17"/>
      <c r="D56" s="31"/>
      <c r="E56" s="32"/>
      <c r="F56" s="31"/>
      <c r="G56" s="16"/>
      <c r="H56" s="31"/>
      <c r="I56" s="31"/>
    </row>
    <row r="57" spans="1:9">
      <c r="A57" s="13">
        <f t="shared" si="0"/>
        <v>46</v>
      </c>
      <c r="B57" s="13"/>
      <c r="C57" s="17"/>
      <c r="D57" s="31"/>
      <c r="E57" s="32"/>
      <c r="F57" s="31"/>
      <c r="G57" s="16"/>
      <c r="H57" s="31"/>
      <c r="I57" s="31"/>
    </row>
    <row r="58" spans="1:9">
      <c r="A58" s="13">
        <f t="shared" si="0"/>
        <v>47</v>
      </c>
      <c r="B58" s="13"/>
      <c r="C58" s="17"/>
      <c r="D58" s="31"/>
      <c r="E58" s="32"/>
      <c r="F58" s="31"/>
      <c r="G58" s="16"/>
      <c r="H58" s="31"/>
      <c r="I58" s="31"/>
    </row>
    <row r="59" spans="1:9">
      <c r="A59" s="13">
        <f t="shared" si="0"/>
        <v>48</v>
      </c>
      <c r="B59" s="13"/>
      <c r="C59" s="17"/>
      <c r="D59" s="31"/>
      <c r="E59" s="32"/>
      <c r="F59" s="31"/>
      <c r="G59" s="16"/>
      <c r="H59" s="31"/>
      <c r="I59" s="31"/>
    </row>
    <row r="60" spans="1:9">
      <c r="A60" s="13">
        <f t="shared" si="0"/>
        <v>49</v>
      </c>
      <c r="B60" s="13"/>
      <c r="C60" s="17"/>
      <c r="D60" s="17"/>
      <c r="E60" s="33"/>
      <c r="F60" s="17"/>
      <c r="G60" s="16"/>
      <c r="H60" s="17"/>
      <c r="I60" s="17"/>
    </row>
    <row r="61" spans="1:9">
      <c r="A61" s="13">
        <f t="shared" si="0"/>
        <v>50</v>
      </c>
      <c r="B61" s="13"/>
      <c r="C61" s="17"/>
      <c r="D61" s="17"/>
      <c r="E61" s="16"/>
      <c r="F61" s="34"/>
      <c r="G61" s="16"/>
      <c r="H61" s="34"/>
      <c r="I61" s="34"/>
    </row>
    <row r="62" spans="1:9">
      <c r="A62" s="13">
        <f t="shared" si="0"/>
        <v>51</v>
      </c>
      <c r="B62" s="13"/>
      <c r="C62" s="17"/>
      <c r="D62" s="30"/>
      <c r="E62" s="16"/>
      <c r="F62" s="34"/>
      <c r="G62" s="16"/>
      <c r="H62" s="34"/>
      <c r="I62" s="34"/>
    </row>
    <row r="63" spans="1:9">
      <c r="A63" s="13">
        <f t="shared" si="0"/>
        <v>52</v>
      </c>
      <c r="B63" s="13"/>
      <c r="C63" s="17"/>
      <c r="D63" s="17"/>
      <c r="E63" s="17"/>
      <c r="F63" s="17"/>
      <c r="G63" s="17"/>
      <c r="H63" s="17"/>
      <c r="I63" s="17"/>
    </row>
    <row r="64" spans="1:9">
      <c r="A64" s="13">
        <f t="shared" si="0"/>
        <v>53</v>
      </c>
      <c r="B64" s="13"/>
      <c r="C64" s="17"/>
      <c r="D64" s="17"/>
      <c r="E64" s="17"/>
      <c r="F64" s="17"/>
      <c r="G64" s="35"/>
      <c r="H64" s="17"/>
      <c r="I64" s="17"/>
    </row>
    <row r="65" spans="1:14">
      <c r="A65" s="13">
        <f t="shared" si="0"/>
        <v>54</v>
      </c>
      <c r="B65" s="13"/>
      <c r="C65" s="36" t="s">
        <v>27</v>
      </c>
      <c r="D65" s="37">
        <f t="shared" ref="D65:H65" si="10">SUM(D50:D64)</f>
        <v>0</v>
      </c>
      <c r="E65" s="37"/>
      <c r="F65" s="37">
        <f t="shared" si="10"/>
        <v>0</v>
      </c>
      <c r="G65" s="36"/>
      <c r="H65" s="37">
        <f t="shared" si="10"/>
        <v>0</v>
      </c>
      <c r="I65" s="37">
        <f>SUM(I50:I64)</f>
        <v>0</v>
      </c>
    </row>
    <row r="66" spans="1:14">
      <c r="A66" s="13">
        <f t="shared" si="0"/>
        <v>55</v>
      </c>
      <c r="B66" s="13"/>
      <c r="I66" s="38"/>
    </row>
    <row r="67" spans="1:14">
      <c r="A67" s="13">
        <f t="shared" si="0"/>
        <v>56</v>
      </c>
      <c r="B67" s="13"/>
      <c r="I67" s="38"/>
    </row>
    <row r="68" spans="1:14" ht="13.5" thickBot="1">
      <c r="A68" s="13">
        <f t="shared" si="0"/>
        <v>57</v>
      </c>
      <c r="B68" s="13"/>
      <c r="C68" s="36" t="s">
        <v>28</v>
      </c>
      <c r="I68" s="39">
        <f>+I65+I46+I36</f>
        <v>0</v>
      </c>
    </row>
    <row r="69" spans="1:14" ht="13.5" thickTop="1">
      <c r="A69" s="13">
        <f t="shared" si="0"/>
        <v>58</v>
      </c>
      <c r="B69" s="13"/>
    </row>
    <row r="70" spans="1:14">
      <c r="A70" s="13">
        <f t="shared" si="0"/>
        <v>59</v>
      </c>
      <c r="B70" s="13"/>
    </row>
    <row r="74" spans="1:14">
      <c r="A74" s="40"/>
      <c r="B74" s="40"/>
      <c r="I74" s="41"/>
    </row>
    <row r="75" spans="1:14">
      <c r="A75" s="42"/>
      <c r="B75" s="42"/>
      <c r="I75" s="41"/>
    </row>
    <row r="76" spans="1:14">
      <c r="I76" s="41"/>
    </row>
    <row r="77" spans="1:14">
      <c r="I77" s="41"/>
    </row>
    <row r="78" spans="1:14">
      <c r="I78" s="41"/>
    </row>
    <row r="80" spans="1:14" s="42" customFormat="1">
      <c r="A80" s="2"/>
      <c r="B80" s="2"/>
      <c r="C80" s="2"/>
      <c r="D80" s="43"/>
      <c r="E80" s="43"/>
      <c r="F80" s="43"/>
      <c r="G80" s="43"/>
      <c r="H80" s="43"/>
      <c r="I80" s="44"/>
      <c r="J80" s="45"/>
      <c r="K80" s="45"/>
      <c r="L80" s="45"/>
      <c r="M80" s="45"/>
      <c r="N80" s="45"/>
    </row>
    <row r="81" spans="1:14" s="42" customFormat="1">
      <c r="A81" s="2"/>
      <c r="B81" s="2"/>
      <c r="C81" s="2"/>
      <c r="D81" s="43"/>
      <c r="E81" s="43"/>
      <c r="F81" s="43"/>
      <c r="G81" s="43"/>
      <c r="H81" s="43"/>
      <c r="I81" s="43"/>
      <c r="J81" s="45"/>
      <c r="K81" s="45"/>
      <c r="L81" s="45"/>
      <c r="M81" s="45"/>
      <c r="N81" s="45"/>
    </row>
    <row r="82" spans="1:14"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1:14"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1:14">
      <c r="D84" s="46"/>
      <c r="E84" s="38"/>
      <c r="F84" s="38"/>
      <c r="G84" s="38"/>
      <c r="H84" s="38"/>
      <c r="I84" s="38"/>
      <c r="J84" s="43"/>
      <c r="K84" s="43"/>
      <c r="L84" s="43"/>
      <c r="M84" s="43"/>
      <c r="N84" s="43"/>
    </row>
    <row r="85" spans="1:14">
      <c r="D85" s="46"/>
      <c r="E85" s="38"/>
      <c r="F85" s="38"/>
      <c r="G85" s="38"/>
      <c r="H85" s="38"/>
      <c r="I85" s="38"/>
      <c r="J85" s="43"/>
      <c r="K85" s="43"/>
      <c r="L85" s="43"/>
      <c r="M85" s="43"/>
      <c r="N85" s="43"/>
    </row>
    <row r="86" spans="1:14">
      <c r="D86" s="38"/>
      <c r="E86" s="38"/>
      <c r="F86" s="38"/>
      <c r="G86" s="38"/>
      <c r="H86" s="38"/>
      <c r="I86" s="38"/>
      <c r="J86" s="47"/>
      <c r="K86" s="47"/>
      <c r="L86" s="47"/>
      <c r="M86" s="43"/>
      <c r="N86" s="43"/>
    </row>
    <row r="87" spans="1:14">
      <c r="D87" s="43"/>
      <c r="E87" s="43"/>
      <c r="F87" s="43"/>
      <c r="G87" s="43"/>
      <c r="H87" s="43"/>
      <c r="I87" s="43"/>
      <c r="J87" s="43"/>
      <c r="K87" s="43"/>
      <c r="L87" s="47"/>
      <c r="M87" s="43"/>
      <c r="N87" s="43"/>
    </row>
    <row r="88" spans="1:14">
      <c r="D88" s="43"/>
      <c r="E88" s="47"/>
      <c r="F88" s="43"/>
      <c r="G88" s="43"/>
      <c r="H88" s="43"/>
      <c r="I88" s="43"/>
      <c r="J88" s="43"/>
      <c r="K88" s="43"/>
      <c r="L88" s="43"/>
      <c r="M88" s="43"/>
      <c r="N88" s="43"/>
    </row>
    <row r="89" spans="1:14">
      <c r="D89" s="43"/>
      <c r="E89" s="47"/>
      <c r="F89" s="43"/>
      <c r="G89" s="43"/>
      <c r="H89" s="43"/>
      <c r="I89" s="43"/>
      <c r="J89" s="43"/>
      <c r="K89" s="43"/>
      <c r="L89" s="43"/>
      <c r="M89" s="43"/>
      <c r="N89" s="43"/>
    </row>
    <row r="90" spans="1:14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</row>
    <row r="91" spans="1:14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1:14"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</row>
    <row r="93" spans="1:14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</sheetData>
  <mergeCells count="8">
    <mergeCell ref="C40:I40"/>
    <mergeCell ref="C49:I49"/>
    <mergeCell ref="A1:I1"/>
    <mergeCell ref="A2:I2"/>
    <mergeCell ref="A3:I3"/>
    <mergeCell ref="A4:I4"/>
    <mergeCell ref="C11:I11"/>
    <mergeCell ref="C24:I24"/>
  </mergeCells>
  <printOptions horizontalCentered="1"/>
  <pageMargins left="0.7" right="0.7" top="0.75" bottom="0.75" header="0.3" footer="0.3"/>
  <pageSetup paperSize="5" scale="55" orientation="landscape" r:id="rId1"/>
  <headerFooter alignWithMargins="0">
    <oddFooter>&amp;L&amp;9&amp;D&amp;T&amp;Z&amp;F -- &amp;A&amp;R&amp;"Calibri,Regular"&amp;10&amp;KA80000Internal Use Only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MCCT Computation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Cushman</dc:creator>
  <cp:lastModifiedBy>Heather Cushman</cp:lastModifiedBy>
  <dcterms:created xsi:type="dcterms:W3CDTF">2021-09-17T15:34:00Z</dcterms:created>
  <dcterms:modified xsi:type="dcterms:W3CDTF">2021-09-17T16:15:51Z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